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840" windowWidth="19320" windowHeight="8895" tabRatio="884"/>
  </bookViews>
  <sheets>
    <sheet name="характеристика мкд" sheetId="5" r:id="rId1"/>
    <sheet name="виды работ " sheetId="3" r:id="rId2"/>
  </sheets>
  <definedNames>
    <definedName name="_xlnm._FilterDatabase" localSheetId="1" hidden="1">'виды работ '!$A$8:$AC$30</definedName>
    <definedName name="_xlnm._FilterDatabase" localSheetId="0" hidden="1">'характеристика мкд'!$A$14:$T$34</definedName>
    <definedName name="_xlnm.Print_Titles" localSheetId="1">'виды работ '!$8:$8</definedName>
    <definedName name="_xlnm.Print_Titles" localSheetId="0">'характеристика мкд'!$14:$14</definedName>
    <definedName name="_xlnm.Print_Area" localSheetId="1">'виды работ '!$A$1:$X$30</definedName>
    <definedName name="_xlnm.Print_Area" localSheetId="0">'характеристика мкд'!$A$1:$T$35</definedName>
  </definedNames>
  <calcPr calcId="114210" fullCalcOnLoad="1"/>
</workbook>
</file>

<file path=xl/calcChain.xml><?xml version="1.0" encoding="utf-8"?>
<calcChain xmlns="http://schemas.openxmlformats.org/spreadsheetml/2006/main">
  <c r="P34" i="5"/>
  <c r="P35"/>
  <c r="O34"/>
  <c r="O35"/>
  <c r="N34"/>
  <c r="N35"/>
  <c r="M34"/>
  <c r="M35"/>
  <c r="C30" i="3"/>
  <c r="H34" i="5"/>
  <c r="L28" i="3"/>
  <c r="M28"/>
  <c r="P28"/>
  <c r="Q28"/>
  <c r="W28"/>
  <c r="K34" i="5"/>
  <c r="J34"/>
  <c r="I34"/>
  <c r="C25" i="3"/>
  <c r="C22"/>
  <c r="L31" i="5"/>
  <c r="L28"/>
  <c r="C20" i="3"/>
  <c r="C12"/>
  <c r="C13"/>
  <c r="C14"/>
  <c r="Q31" i="5"/>
  <c r="Q28"/>
  <c r="L26"/>
  <c r="L20"/>
  <c r="L19"/>
  <c r="L18"/>
  <c r="Q19"/>
  <c r="Q18"/>
  <c r="Q26"/>
  <c r="Q20"/>
  <c r="C26" i="3"/>
  <c r="C15"/>
  <c r="L32" i="5"/>
  <c r="L21"/>
  <c r="Q21"/>
  <c r="Q32"/>
  <c r="C23" i="3"/>
  <c r="C18"/>
  <c r="L29" i="5"/>
  <c r="L24"/>
  <c r="C19" i="3"/>
  <c r="C16"/>
  <c r="C21"/>
  <c r="C11"/>
  <c r="C24"/>
  <c r="C27"/>
  <c r="C17"/>
  <c r="C28"/>
  <c r="Q29" i="5"/>
  <c r="Q24"/>
  <c r="L33"/>
  <c r="L30"/>
  <c r="L27"/>
  <c r="L25"/>
  <c r="L22"/>
  <c r="L17"/>
  <c r="L23"/>
  <c r="L34"/>
  <c r="Q27"/>
  <c r="Q22"/>
  <c r="Q25"/>
  <c r="Q23"/>
  <c r="Q33"/>
  <c r="Q30"/>
  <c r="Q17"/>
  <c r="Q34"/>
  <c r="L35"/>
  <c r="A12" i="3"/>
  <c r="A13"/>
  <c r="A14"/>
  <c r="A18" i="5"/>
  <c r="A19"/>
  <c r="A20"/>
  <c r="A21"/>
  <c r="A22"/>
  <c r="A23"/>
  <c r="A24"/>
  <c r="A15" i="3"/>
  <c r="A25" i="5"/>
  <c r="A26"/>
  <c r="A27"/>
  <c r="A28"/>
  <c r="A29"/>
  <c r="A30"/>
  <c r="A31"/>
  <c r="A32"/>
  <c r="A33"/>
  <c r="A16" i="3"/>
  <c r="A17"/>
  <c r="A18"/>
  <c r="A19"/>
  <c r="A20"/>
  <c r="A21"/>
  <c r="A22"/>
  <c r="A23"/>
  <c r="A24"/>
  <c r="A25"/>
  <c r="A26"/>
  <c r="A27"/>
</calcChain>
</file>

<file path=xl/sharedStrings.xml><?xml version="1.0" encoding="utf-8"?>
<sst xmlns="http://schemas.openxmlformats.org/spreadsheetml/2006/main" count="200" uniqueCount="89">
  <si>
    <t>№ п\п</t>
  </si>
  <si>
    <t>Адрес МКД</t>
  </si>
  <si>
    <t>Стоимость капитального ремонта ВСЕГО</t>
  </si>
  <si>
    <t>Установка коллективных (общедомовых) ПУ и УУ</t>
  </si>
  <si>
    <t>Проектные работы</t>
  </si>
  <si>
    <t>Всего работ по инженерным системам</t>
  </si>
  <si>
    <t>в том числе</t>
  </si>
  <si>
    <t>Ремонт сетей электроснабжения</t>
  </si>
  <si>
    <t>Ремонт сетей теплоснабжения</t>
  </si>
  <si>
    <t>Ремонт сетей холодного водоснабжения</t>
  </si>
  <si>
    <t>Ремонт сетей горячего водоснабжения</t>
  </si>
  <si>
    <t>Ремонт систем водоотведения</t>
  </si>
  <si>
    <t>руб.</t>
  </si>
  <si>
    <t>ед.</t>
  </si>
  <si>
    <t>кв.м.</t>
  </si>
  <si>
    <t>куб.м.</t>
  </si>
  <si>
    <t>Итого по муниципальному образованию</t>
  </si>
  <si>
    <t>Гатчинский мунициальный район</t>
  </si>
  <si>
    <t>Осуществление строительного контроля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</si>
  <si>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</si>
  <si>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</si>
  <si>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</si>
  <si>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</si>
  <si>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</si>
  <si>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</si>
  <si>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Виды работ</t>
  </si>
  <si>
    <t>Ремонт внутридомовых инженерных систем</t>
  </si>
  <si>
    <t>№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</si>
  <si>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</si>
  <si>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</si>
  <si>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</si>
  <si>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</si>
  <si>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</si>
  <si>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</si>
  <si>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</si>
  <si>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</si>
  <si>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</si>
  <si>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</si>
  <si>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</si>
  <si>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способ формирования фонда капитального ремонта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</si>
  <si>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</si>
  <si>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</si>
  <si>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</si>
  <si>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</si>
  <si>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федеральный бюджет</t>
  </si>
  <si>
    <t>областной бюджет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</si>
  <si>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</si>
  <si>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</si>
  <si>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</si>
  <si>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</si>
  <si>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</si>
  <si>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Кирпич</t>
  </si>
  <si>
    <t>х</t>
  </si>
  <si>
    <t>Панель</t>
  </si>
  <si>
    <t>Гатчинский муниципальный район</t>
  </si>
  <si>
    <t>РО</t>
  </si>
  <si>
    <t>Дерево</t>
  </si>
  <si>
    <t>30.12.2017</t>
  </si>
  <si>
    <t>Работы по предпроектной подготовке</t>
  </si>
  <si>
    <t>Г. Гатчина, просп. 25 Октября, д. 31</t>
  </si>
  <si>
    <t>Г. Гатчина, ул. Беляева, д. 32</t>
  </si>
  <si>
    <t>Г. Гатчина, ул. К. Маркса, д. 34</t>
  </si>
  <si>
    <t>Г. Гатчина, ул. К. Маркса, д. 49/51</t>
  </si>
  <si>
    <t>Г. Гатчина, ул. Лейтенанта Шмидта, д. 3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</si>
  <si>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</si>
  <si>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</si>
  <si>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</si>
  <si>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просп. 25 Октября, д. 11/13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</si>
  <si>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</si>
  <si>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</si>
  <si>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</si>
  <si>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Г. Гатчина, просп. 25 Октября, д. 22</t>
  </si>
  <si>
    <t>Г. Гатчина, просп. 25 Октября, д. 46, кор. 1</t>
  </si>
  <si>
    <t>Г. Гатчина, просп. 25 Октября, д. 50, кор. 1</t>
  </si>
  <si>
    <t>Г. Гатчина, просп. 25 Октября, д. 59</t>
  </si>
  <si>
    <t>Г. Гатчина, просп. 25 Октября, д. 63</t>
  </si>
  <si>
    <t>фасад</t>
  </si>
  <si>
    <t>Спецчсет</t>
  </si>
  <si>
    <t>к постановлению администрации</t>
  </si>
  <si>
    <t>Гатчинского муниципального района</t>
  </si>
  <si>
    <t>от ___________ 2016 г. № _________</t>
  </si>
  <si>
    <t>Краткосрочный план реализации в 2016 году Региональной программы капитального ремонта общего имущества в многоквартирных домах, расположенных на территории                                                                                                                                    муниципального образования "Город Гатчина"</t>
  </si>
  <si>
    <t>Муниципальное образование "Город Гатчина"</t>
  </si>
  <si>
    <t>II. Реестр многоквратирных домов, которые подлежат капитальному ремонту в 2016 году с учетом мер государственной поддержки</t>
  </si>
  <si>
    <t>Итого по муниципальному образованию                                             со строительным контролем</t>
  </si>
  <si>
    <t>Итого по муниципальному образованию                                                                 со строительным контролем</t>
  </si>
  <si>
    <t>Муниципальное образование  "Город Гатчина"</t>
  </si>
  <si>
    <t>I. Перечень многоквартирных домов, которые подлежат капитальному ремонту в 2016 году, с учетом мер государственной поддержки</t>
  </si>
  <si>
    <t xml:space="preserve">                 Приложение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</si>
</sst>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2"/>
      <charset val="204"/>
    </font>
    <font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7" fillId="0" borderId="0"/>
    <xf numFmtId="0" fontId="10" fillId="0" borderId="0"/>
    <xf numFmtId="0" fontId="5" fillId="0" borderId="0"/>
    <xf numFmtId="0" fontId="1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9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 indent="1"/>
    </xf>
    <xf numFmtId="0" fontId="4" fillId="2" borderId="1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right" vertical="center" indent="1"/>
    </xf>
    <xf numFmtId="4" fontId="9" fillId="2" borderId="0" xfId="0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/>
    </xf>
    <xf numFmtId="0" fontId="4" fillId="2" borderId="1" xfId="14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13" fillId="2" borderId="1" xfId="0" applyNumberFormat="1" applyFont="1" applyFill="1" applyBorder="1" applyAlignment="1">
      <alignment horizontal="right" vertical="center" indent="1"/>
    </xf>
    <xf numFmtId="4" fontId="13" fillId="2" borderId="0" xfId="0" applyNumberFormat="1" applyFont="1" applyFill="1" applyAlignment="1">
      <alignment horizontal="right" vertical="center" indent="1"/>
    </xf>
    <xf numFmtId="0" fontId="14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center"/>
    </xf>
    <xf numFmtId="1" fontId="16" fillId="2" borderId="1" xfId="14" quotePrefix="1" applyNumberFormat="1" applyFont="1" applyFill="1" applyBorder="1" applyAlignment="1">
      <alignment horizontal="center" vertical="center" wrapText="1"/>
    </xf>
    <xf numFmtId="1" fontId="16" fillId="2" borderId="1" xfId="14" quotePrefix="1" applyNumberFormat="1" applyFont="1" applyFill="1" applyBorder="1" applyAlignment="1">
      <alignment horizontal="center" vertical="center"/>
    </xf>
    <xf numFmtId="1" fontId="16" fillId="2" borderId="1" xfId="14" applyNumberFormat="1" applyFont="1" applyFill="1" applyBorder="1" applyAlignment="1">
      <alignment horizontal="center" vertical="center" wrapText="1"/>
    </xf>
    <xf numFmtId="1" fontId="16" fillId="2" borderId="1" xfId="14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4" fontId="21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4" fontId="17" fillId="2" borderId="1" xfId="0" applyNumberFormat="1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left" vertical="center" wrapText="1"/>
    </xf>
    <xf numFmtId="0" fontId="4" fillId="2" borderId="1" xfId="14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top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1" xfId="0" applyNumberFormat="1" applyFont="1" applyFill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left" vertical="center"/>
    </xf>
    <xf numFmtId="4" fontId="21" fillId="2" borderId="3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left" vertical="center"/>
    </xf>
    <xf numFmtId="4" fontId="19" fillId="2" borderId="4" xfId="0" applyNumberFormat="1" applyFont="1" applyFill="1" applyBorder="1" applyAlignment="1">
      <alignment horizontal="left" vertical="center"/>
    </xf>
    <xf numFmtId="4" fontId="19" fillId="2" borderId="3" xfId="0" applyNumberFormat="1" applyFont="1" applyFill="1" applyBorder="1" applyAlignment="1">
      <alignment horizontal="left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</cellXfs>
  <cellStyles count="57">
    <cellStyle name="Excel Built-in Normal" xfId="1"/>
    <cellStyle name="Excel Built-in Normal 2" xfId="2"/>
    <cellStyle name="Excel Built-in Normal 2 2" xfId="3"/>
    <cellStyle name="Excel Built-in Normal 3" xfId="4"/>
    <cellStyle name="TableStyleLight1" xfId="5"/>
    <cellStyle name="Обычный" xfId="0" builtinId="0"/>
    <cellStyle name="Обычный 10" xfId="6"/>
    <cellStyle name="Обычный 10 2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2" xfId="14"/>
    <cellStyle name="Обычный 2 2" xfId="15"/>
    <cellStyle name="Обычный 2 2 2" xfId="16"/>
    <cellStyle name="Обычный 2 3" xfId="17"/>
    <cellStyle name="Обычный 2 4" xfId="18"/>
    <cellStyle name="Обычный 3" xfId="19"/>
    <cellStyle name="Обычный 3 2" xfId="20"/>
    <cellStyle name="Обычный 3 2 2" xfId="21"/>
    <cellStyle name="Обычный 3 3" xfId="22"/>
    <cellStyle name="Обычный 3 4" xfId="23"/>
    <cellStyle name="Обычный 3 5" xfId="24"/>
    <cellStyle name="Обычный 3 6" xfId="25"/>
    <cellStyle name="Обычный 3 7" xfId="26"/>
    <cellStyle name="Обычный 4" xfId="27"/>
    <cellStyle name="Обычный 4 2" xfId="28"/>
    <cellStyle name="Обычный 4 3" xfId="29"/>
    <cellStyle name="Обычный 4 4" xfId="30"/>
    <cellStyle name="Обычный 4 5" xfId="31"/>
    <cellStyle name="Обычный 4 6" xfId="32"/>
    <cellStyle name="Обычный 4 7" xfId="33"/>
    <cellStyle name="Обычный 5" xfId="34"/>
    <cellStyle name="Обычный 5 2" xfId="35"/>
    <cellStyle name="Обычный 6" xfId="36"/>
    <cellStyle name="Обычный 6 2" xfId="37"/>
    <cellStyle name="Обычный 6 3" xfId="38"/>
    <cellStyle name="Обычный 6 4" xfId="39"/>
    <cellStyle name="Обычный 6 5" xfId="40"/>
    <cellStyle name="Обычный 6 6" xfId="41"/>
    <cellStyle name="Обычный 6 7" xfId="42"/>
    <cellStyle name="Обычный 7" xfId="43"/>
    <cellStyle name="Обычный 7 2" xfId="44"/>
    <cellStyle name="Обычный 7 3" xfId="45"/>
    <cellStyle name="Обычный 7 4" xfId="46"/>
    <cellStyle name="Обычный 7 5" xfId="47"/>
    <cellStyle name="Обычный 7 6" xfId="48"/>
    <cellStyle name="Обычный 7 7" xfId="49"/>
    <cellStyle name="Обычный 8" xfId="50"/>
    <cellStyle name="Обычный 8 2" xfId="51"/>
    <cellStyle name="Обычный 9" xfId="52"/>
    <cellStyle name="Обычный 9 2" xfId="53"/>
    <cellStyle name="Обычный 9 3" xfId="54"/>
    <cellStyle name="Финансовый 2" xfId="55"/>
    <cellStyle name="Финансовый 3" xfId="5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tabSelected="1" topLeftCell="G1" zoomScaleSheetLayoutView="100" workbookViewId="0">
      <selection activeCell="R43" sqref="R43"/>
    </sheetView>
  </sheetViews>
  <sheetFormatPr defaultRowHeight="15"/>
  <cols>
    <col min="1" max="1" width="6.85546875" style="24" customWidth="1"/>
    <col min="2" max="2" width="46.7109375" style="25" customWidth="1"/>
    <col min="3" max="3" width="8.140625" style="24" customWidth="1"/>
    <col min="4" max="4" width="8.28515625" style="24" customWidth="1"/>
    <col min="5" max="5" width="9.28515625" style="24" bestFit="1" customWidth="1"/>
    <col min="6" max="6" width="9.42578125" style="24" bestFit="1" customWidth="1"/>
    <col min="7" max="7" width="8.28515625" style="24" customWidth="1"/>
    <col min="8" max="8" width="13.140625" style="24" bestFit="1" customWidth="1"/>
    <col min="9" max="9" width="11" style="24" customWidth="1"/>
    <col min="10" max="10" width="11.42578125" style="24" customWidth="1"/>
    <col min="11" max="11" width="8.7109375" style="24" customWidth="1"/>
    <col min="12" max="12" width="15.85546875" style="24" customWidth="1"/>
    <col min="13" max="13" width="8.7109375" style="24" customWidth="1"/>
    <col min="14" max="14" width="15.42578125" style="24" customWidth="1"/>
    <col min="15" max="15" width="14.140625" style="24" customWidth="1"/>
    <col min="16" max="16" width="16.7109375" style="24" customWidth="1"/>
    <col min="17" max="17" width="10.85546875" style="24" customWidth="1"/>
    <col min="18" max="18" width="11.140625" style="24" customWidth="1"/>
    <col min="19" max="19" width="11.42578125" style="24" customWidth="1"/>
    <col min="20" max="20" width="8.42578125" style="24" customWidth="1"/>
    <col min="21" max="21" width="13.85546875" customWidth="1"/>
    <col min="22" max="22" width="15" customWidth="1"/>
  </cols>
  <sheetData>
    <row r="1" spans="1:22" s="5" customFormat="1" ht="15.75">
      <c r="A1" s="12"/>
      <c r="B1" s="2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79" t="s">
        <v>88</v>
      </c>
      <c r="R1" s="79"/>
      <c r="S1" s="62"/>
      <c r="T1" s="62"/>
    </row>
    <row r="2" spans="1:22" s="5" customFormat="1" ht="15.75">
      <c r="A2" s="12"/>
      <c r="B2" s="2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63" t="s">
        <v>78</v>
      </c>
      <c r="R2" s="62"/>
      <c r="S2" s="62"/>
      <c r="T2" s="62"/>
    </row>
    <row r="3" spans="1:22" s="5" customFormat="1" ht="15.75">
      <c r="A3" s="12"/>
      <c r="B3" s="2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66" t="s">
        <v>79</v>
      </c>
      <c r="R3" s="66"/>
      <c r="S3" s="66"/>
      <c r="T3" s="66"/>
    </row>
    <row r="4" spans="1:22" s="5" customFormat="1" ht="15.75">
      <c r="A4" s="12"/>
      <c r="B4" s="2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63" t="s">
        <v>80</v>
      </c>
      <c r="R4" s="62"/>
      <c r="S4" s="62"/>
      <c r="T4" s="62"/>
    </row>
    <row r="5" spans="1:22" s="5" customFormat="1">
      <c r="A5" s="12"/>
      <c r="B5" s="2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51"/>
      <c r="R5" s="50"/>
      <c r="S5" s="50"/>
      <c r="T5" s="50"/>
    </row>
    <row r="6" spans="1:22" s="5" customFormat="1" ht="12.75">
      <c r="A6" s="12"/>
      <c r="B6" s="2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2"/>
      <c r="R6" s="12"/>
      <c r="S6" s="12"/>
      <c r="T6" s="12"/>
    </row>
    <row r="7" spans="1:22" s="5" customFormat="1" ht="39.75" customHeight="1">
      <c r="A7" s="80" t="s">
        <v>81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12"/>
    </row>
    <row r="8" spans="1:22" s="5" customFormat="1" ht="18.75">
      <c r="A8" s="12"/>
      <c r="B8" s="22"/>
      <c r="C8" s="12"/>
      <c r="D8" s="52" t="s">
        <v>87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12"/>
      <c r="S8" s="12"/>
      <c r="T8" s="12"/>
    </row>
    <row r="9" spans="1:22" s="5" customFormat="1" ht="12.75">
      <c r="A9" s="12"/>
      <c r="B9" s="22"/>
      <c r="C9" s="1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2"/>
      <c r="S9" s="12"/>
      <c r="T9" s="12"/>
    </row>
    <row r="10" spans="1:22" s="5" customFormat="1" ht="30" customHeight="1">
      <c r="A10" s="78" t="s">
        <v>27</v>
      </c>
      <c r="B10" s="78" t="s">
        <v>1</v>
      </c>
      <c r="C10" s="67" t="s">
        <v>28</v>
      </c>
      <c r="D10" s="67"/>
      <c r="E10" s="68" t="s">
        <v>29</v>
      </c>
      <c r="F10" s="68" t="s">
        <v>30</v>
      </c>
      <c r="G10" s="68" t="s">
        <v>31</v>
      </c>
      <c r="H10" s="65" t="s">
        <v>32</v>
      </c>
      <c r="I10" s="78" t="s">
        <v>33</v>
      </c>
      <c r="J10" s="78"/>
      <c r="K10" s="65" t="s">
        <v>34</v>
      </c>
      <c r="L10" s="78" t="s">
        <v>35</v>
      </c>
      <c r="M10" s="78"/>
      <c r="N10" s="78"/>
      <c r="O10" s="78"/>
      <c r="P10" s="78"/>
      <c r="Q10" s="77" t="s">
        <v>36</v>
      </c>
      <c r="R10" s="77" t="s">
        <v>37</v>
      </c>
      <c r="S10" s="65" t="s">
        <v>38</v>
      </c>
      <c r="T10" s="65" t="s">
        <v>39</v>
      </c>
    </row>
    <row r="11" spans="1:22" s="5" customFormat="1" ht="15" customHeight="1">
      <c r="A11" s="78"/>
      <c r="B11" s="78"/>
      <c r="C11" s="65" t="s">
        <v>40</v>
      </c>
      <c r="D11" s="65" t="s">
        <v>41</v>
      </c>
      <c r="E11" s="68"/>
      <c r="F11" s="68"/>
      <c r="G11" s="68"/>
      <c r="H11" s="65"/>
      <c r="I11" s="65" t="s">
        <v>42</v>
      </c>
      <c r="J11" s="65" t="s">
        <v>43</v>
      </c>
      <c r="K11" s="65"/>
      <c r="L11" s="65" t="s">
        <v>42</v>
      </c>
      <c r="M11" s="32"/>
      <c r="N11" s="32"/>
      <c r="O11" s="30"/>
      <c r="P11" s="30"/>
      <c r="Q11" s="77"/>
      <c r="R11" s="77"/>
      <c r="S11" s="65"/>
      <c r="T11" s="65"/>
    </row>
    <row r="12" spans="1:22" s="5" customFormat="1" ht="173.45" customHeight="1">
      <c r="A12" s="78"/>
      <c r="B12" s="78"/>
      <c r="C12" s="65"/>
      <c r="D12" s="65"/>
      <c r="E12" s="68"/>
      <c r="F12" s="68"/>
      <c r="G12" s="68"/>
      <c r="H12" s="65"/>
      <c r="I12" s="65"/>
      <c r="J12" s="65"/>
      <c r="K12" s="65"/>
      <c r="L12" s="65"/>
      <c r="M12" s="32" t="s">
        <v>44</v>
      </c>
      <c r="N12" s="32" t="s">
        <v>45</v>
      </c>
      <c r="O12" s="32" t="s">
        <v>46</v>
      </c>
      <c r="P12" s="32" t="s">
        <v>47</v>
      </c>
      <c r="Q12" s="77"/>
      <c r="R12" s="77"/>
      <c r="S12" s="65"/>
      <c r="T12" s="65"/>
    </row>
    <row r="13" spans="1:22" s="5" customFormat="1" ht="19.149999999999999" customHeight="1">
      <c r="A13" s="78"/>
      <c r="B13" s="78"/>
      <c r="C13" s="65"/>
      <c r="D13" s="65"/>
      <c r="E13" s="68"/>
      <c r="F13" s="68"/>
      <c r="G13" s="68"/>
      <c r="H13" s="30" t="s">
        <v>48</v>
      </c>
      <c r="I13" s="30" t="s">
        <v>48</v>
      </c>
      <c r="J13" s="30" t="s">
        <v>48</v>
      </c>
      <c r="K13" s="30" t="s">
        <v>49</v>
      </c>
      <c r="L13" s="30" t="s">
        <v>12</v>
      </c>
      <c r="M13" s="30"/>
      <c r="N13" s="30"/>
      <c r="O13" s="30" t="s">
        <v>12</v>
      </c>
      <c r="P13" s="30" t="s">
        <v>12</v>
      </c>
      <c r="Q13" s="23" t="s">
        <v>50</v>
      </c>
      <c r="R13" s="23" t="s">
        <v>50</v>
      </c>
      <c r="S13" s="65"/>
      <c r="T13" s="65"/>
    </row>
    <row r="14" spans="1:22" s="5" customFormat="1" ht="12.75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  <c r="K14" s="31">
        <v>11</v>
      </c>
      <c r="L14" s="31">
        <v>12</v>
      </c>
      <c r="M14" s="31">
        <v>13</v>
      </c>
      <c r="N14" s="31">
        <v>14</v>
      </c>
      <c r="O14" s="31">
        <v>15</v>
      </c>
      <c r="P14" s="31">
        <v>16</v>
      </c>
      <c r="Q14" s="31">
        <v>17</v>
      </c>
      <c r="R14" s="31">
        <v>18</v>
      </c>
      <c r="S14" s="31">
        <v>19</v>
      </c>
      <c r="T14" s="30">
        <v>20</v>
      </c>
    </row>
    <row r="15" spans="1:22" s="5" customFormat="1" ht="16.5" customHeight="1">
      <c r="A15" s="64" t="s">
        <v>54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15"/>
      <c r="V15" s="15"/>
    </row>
    <row r="16" spans="1:22" s="5" customFormat="1" ht="16.5" customHeight="1">
      <c r="A16" s="70" t="s">
        <v>86</v>
      </c>
      <c r="B16" s="71"/>
      <c r="C16" s="71"/>
      <c r="D16" s="7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15"/>
      <c r="V16" s="15"/>
    </row>
    <row r="17" spans="1:22" s="5" customFormat="1" ht="16.5" customHeight="1">
      <c r="A17" s="35">
        <v>1</v>
      </c>
      <c r="B17" s="36" t="s">
        <v>59</v>
      </c>
      <c r="C17" s="37">
        <v>1959</v>
      </c>
      <c r="D17" s="44"/>
      <c r="E17" s="38" t="s">
        <v>51</v>
      </c>
      <c r="F17" s="41">
        <v>3</v>
      </c>
      <c r="G17" s="41">
        <v>4</v>
      </c>
      <c r="H17" s="41">
        <v>1368.8</v>
      </c>
      <c r="I17" s="41">
        <v>1368.8</v>
      </c>
      <c r="J17" s="41">
        <v>925.2</v>
      </c>
      <c r="K17" s="41">
        <v>38</v>
      </c>
      <c r="L17" s="41">
        <f ca="1">'виды работ '!C11</f>
        <v>9186943</v>
      </c>
      <c r="M17" s="41">
        <v>0</v>
      </c>
      <c r="N17" s="42">
        <v>2379260</v>
      </c>
      <c r="O17" s="42">
        <v>3261523</v>
      </c>
      <c r="P17" s="41">
        <v>3546160</v>
      </c>
      <c r="Q17" s="41">
        <f t="shared" ref="Q17:Q33" si="0">L17/H17</f>
        <v>6711.6766510812395</v>
      </c>
      <c r="R17" s="43">
        <v>14593.7</v>
      </c>
      <c r="S17" s="17" t="s">
        <v>57</v>
      </c>
      <c r="T17" s="16" t="s">
        <v>55</v>
      </c>
      <c r="U17" s="15"/>
      <c r="V17" s="15"/>
    </row>
    <row r="18" spans="1:22" s="5" customFormat="1" ht="16.5" customHeight="1">
      <c r="A18" s="35">
        <f>A17+1</f>
        <v>2</v>
      </c>
      <c r="B18" s="36" t="s">
        <v>60</v>
      </c>
      <c r="C18" s="38">
        <v>1952</v>
      </c>
      <c r="D18" s="45">
        <v>2015</v>
      </c>
      <c r="E18" s="38" t="s">
        <v>56</v>
      </c>
      <c r="F18" s="41">
        <v>2</v>
      </c>
      <c r="G18" s="41">
        <v>1</v>
      </c>
      <c r="H18" s="41">
        <v>349.95</v>
      </c>
      <c r="I18" s="41">
        <v>349.95</v>
      </c>
      <c r="J18" s="41">
        <v>222.2</v>
      </c>
      <c r="K18" s="41">
        <v>27</v>
      </c>
      <c r="L18" s="41">
        <f ca="1">'виды работ '!C12</f>
        <v>1056319</v>
      </c>
      <c r="M18" s="41">
        <v>0</v>
      </c>
      <c r="N18" s="42">
        <v>437316</v>
      </c>
      <c r="O18" s="42">
        <v>211263</v>
      </c>
      <c r="P18" s="41">
        <v>407740</v>
      </c>
      <c r="Q18" s="41">
        <f t="shared" si="0"/>
        <v>3018.4854979282754</v>
      </c>
      <c r="R18" s="43">
        <v>14593.7</v>
      </c>
      <c r="S18" s="17" t="s">
        <v>57</v>
      </c>
      <c r="T18" s="16" t="s">
        <v>55</v>
      </c>
      <c r="U18" s="15"/>
      <c r="V18" s="15"/>
    </row>
    <row r="19" spans="1:22" s="5" customFormat="1" ht="16.5" customHeight="1">
      <c r="A19" s="35">
        <f t="shared" ref="A19:A33" si="1">A18+1</f>
        <v>3</v>
      </c>
      <c r="B19" s="36" t="s">
        <v>61</v>
      </c>
      <c r="C19" s="37">
        <v>1961</v>
      </c>
      <c r="D19" s="46"/>
      <c r="E19" s="38" t="s">
        <v>51</v>
      </c>
      <c r="F19" s="41">
        <v>4</v>
      </c>
      <c r="G19" s="41">
        <v>2</v>
      </c>
      <c r="H19" s="41">
        <v>1325.84</v>
      </c>
      <c r="I19" s="41">
        <v>1325.84</v>
      </c>
      <c r="J19" s="41">
        <v>1076.04</v>
      </c>
      <c r="K19" s="41">
        <v>56</v>
      </c>
      <c r="L19" s="43">
        <f ca="1">'виды работ '!C13</f>
        <v>5190976</v>
      </c>
      <c r="M19" s="41">
        <v>0</v>
      </c>
      <c r="N19" s="42">
        <v>2149064</v>
      </c>
      <c r="O19" s="42">
        <v>1038195</v>
      </c>
      <c r="P19" s="41">
        <v>2003717</v>
      </c>
      <c r="Q19" s="41">
        <f t="shared" si="0"/>
        <v>3915.2356242080496</v>
      </c>
      <c r="R19" s="43">
        <v>14593.7</v>
      </c>
      <c r="S19" s="17" t="s">
        <v>57</v>
      </c>
      <c r="T19" s="16" t="s">
        <v>55</v>
      </c>
      <c r="U19" s="15"/>
      <c r="V19" s="15"/>
    </row>
    <row r="20" spans="1:22" s="5" customFormat="1" ht="16.5" customHeight="1">
      <c r="A20" s="35">
        <f t="shared" si="1"/>
        <v>4</v>
      </c>
      <c r="B20" s="36" t="s">
        <v>62</v>
      </c>
      <c r="C20" s="38">
        <v>1964</v>
      </c>
      <c r="D20" s="45"/>
      <c r="E20" s="38" t="s">
        <v>51</v>
      </c>
      <c r="F20" s="41">
        <v>7</v>
      </c>
      <c r="G20" s="41">
        <v>3</v>
      </c>
      <c r="H20" s="41">
        <v>3171.26</v>
      </c>
      <c r="I20" s="41">
        <v>3171.26</v>
      </c>
      <c r="J20" s="41">
        <v>2647.37</v>
      </c>
      <c r="K20" s="41">
        <v>118</v>
      </c>
      <c r="L20" s="41">
        <f ca="1">'виды работ '!C14</f>
        <v>6278337</v>
      </c>
      <c r="M20" s="41">
        <v>0</v>
      </c>
      <c r="N20" s="42">
        <v>2599232</v>
      </c>
      <c r="O20" s="42">
        <v>1255667</v>
      </c>
      <c r="P20" s="41">
        <v>2423438</v>
      </c>
      <c r="Q20" s="41">
        <f t="shared" si="0"/>
        <v>1979.7610413526484</v>
      </c>
      <c r="R20" s="43">
        <v>14593.7</v>
      </c>
      <c r="S20" s="17" t="s">
        <v>57</v>
      </c>
      <c r="T20" s="16" t="s">
        <v>55</v>
      </c>
      <c r="U20" s="15"/>
      <c r="V20" s="15"/>
    </row>
    <row r="21" spans="1:22" s="5" customFormat="1" ht="16.5" customHeight="1">
      <c r="A21" s="35">
        <f t="shared" si="1"/>
        <v>5</v>
      </c>
      <c r="B21" s="36" t="s">
        <v>63</v>
      </c>
      <c r="C21" s="37">
        <v>1957</v>
      </c>
      <c r="D21" s="46"/>
      <c r="E21" s="38" t="s">
        <v>51</v>
      </c>
      <c r="F21" s="41">
        <v>3</v>
      </c>
      <c r="G21" s="41">
        <v>3</v>
      </c>
      <c r="H21" s="41">
        <v>1548.6</v>
      </c>
      <c r="I21" s="41">
        <v>1548.6</v>
      </c>
      <c r="J21" s="41">
        <v>1179</v>
      </c>
      <c r="K21" s="41">
        <v>59</v>
      </c>
      <c r="L21" s="41">
        <f ca="1">'виды работ '!C15</f>
        <v>5119461</v>
      </c>
      <c r="M21" s="41">
        <v>0</v>
      </c>
      <c r="N21" s="42">
        <v>2119457</v>
      </c>
      <c r="O21" s="42">
        <v>1023892</v>
      </c>
      <c r="P21" s="41">
        <v>1976112</v>
      </c>
      <c r="Q21" s="41">
        <f t="shared" si="0"/>
        <v>3305.8640061991478</v>
      </c>
      <c r="R21" s="43">
        <v>14593.7</v>
      </c>
      <c r="S21" s="17" t="s">
        <v>57</v>
      </c>
      <c r="T21" s="16" t="s">
        <v>55</v>
      </c>
      <c r="U21" s="15"/>
      <c r="V21" s="15"/>
    </row>
    <row r="22" spans="1:22" s="5" customFormat="1" ht="16.5" customHeight="1">
      <c r="A22" s="35">
        <f t="shared" si="1"/>
        <v>6</v>
      </c>
      <c r="B22" s="36" t="s">
        <v>64</v>
      </c>
      <c r="C22" s="39">
        <v>1963</v>
      </c>
      <c r="D22" s="40"/>
      <c r="E22" s="38" t="s">
        <v>51</v>
      </c>
      <c r="F22" s="41">
        <v>4</v>
      </c>
      <c r="G22" s="41">
        <v>2</v>
      </c>
      <c r="H22" s="43">
        <v>1300.3900000000001</v>
      </c>
      <c r="I22" s="43">
        <v>1300.3900000000001</v>
      </c>
      <c r="J22" s="43">
        <v>1123.73</v>
      </c>
      <c r="K22" s="41">
        <v>50</v>
      </c>
      <c r="L22" s="41">
        <f ca="1">'виды работ '!C16</f>
        <v>5260117</v>
      </c>
      <c r="M22" s="41">
        <v>0</v>
      </c>
      <c r="N22" s="42">
        <v>2177689</v>
      </c>
      <c r="O22" s="42">
        <v>1052023</v>
      </c>
      <c r="P22" s="41">
        <v>2030405</v>
      </c>
      <c r="Q22" s="41">
        <f t="shared" si="0"/>
        <v>4045.0303370527299</v>
      </c>
      <c r="R22" s="43">
        <v>14593.7</v>
      </c>
      <c r="S22" s="17" t="s">
        <v>57</v>
      </c>
      <c r="T22" s="16" t="s">
        <v>55</v>
      </c>
      <c r="U22" s="15"/>
      <c r="V22" s="15"/>
    </row>
    <row r="23" spans="1:22" s="5" customFormat="1" ht="16.5" customHeight="1">
      <c r="A23" s="35">
        <f t="shared" si="1"/>
        <v>7</v>
      </c>
      <c r="B23" s="36" t="s">
        <v>65</v>
      </c>
      <c r="C23" s="38">
        <v>1963</v>
      </c>
      <c r="D23" s="47"/>
      <c r="E23" s="38" t="s">
        <v>51</v>
      </c>
      <c r="F23" s="41">
        <v>4</v>
      </c>
      <c r="G23" s="41">
        <v>3</v>
      </c>
      <c r="H23" s="41">
        <v>2002.37</v>
      </c>
      <c r="I23" s="41">
        <v>2002.37</v>
      </c>
      <c r="J23" s="41">
        <v>1915.49</v>
      </c>
      <c r="K23" s="41">
        <v>87</v>
      </c>
      <c r="L23" s="41">
        <f ca="1">'виды работ '!C17</f>
        <v>7140874</v>
      </c>
      <c r="M23" s="41">
        <v>0</v>
      </c>
      <c r="N23" s="42">
        <v>2956322</v>
      </c>
      <c r="O23" s="42">
        <v>1428174</v>
      </c>
      <c r="P23" s="41">
        <v>2756378</v>
      </c>
      <c r="Q23" s="41">
        <f t="shared" si="0"/>
        <v>3566.2110399176977</v>
      </c>
      <c r="R23" s="43">
        <v>14593.7</v>
      </c>
      <c r="S23" s="17" t="s">
        <v>57</v>
      </c>
      <c r="T23" s="16" t="s">
        <v>55</v>
      </c>
      <c r="U23" s="15"/>
      <c r="V23" s="15"/>
    </row>
    <row r="24" spans="1:22" s="5" customFormat="1" ht="16.5" customHeight="1">
      <c r="A24" s="35">
        <f t="shared" si="1"/>
        <v>8</v>
      </c>
      <c r="B24" s="36" t="s">
        <v>66</v>
      </c>
      <c r="C24" s="37">
        <v>1963</v>
      </c>
      <c r="D24" s="44"/>
      <c r="E24" s="38" t="s">
        <v>51</v>
      </c>
      <c r="F24" s="41">
        <v>4</v>
      </c>
      <c r="G24" s="41">
        <v>2</v>
      </c>
      <c r="H24" s="41">
        <v>1307.43</v>
      </c>
      <c r="I24" s="41">
        <v>1307.43</v>
      </c>
      <c r="J24" s="41">
        <v>1173.6300000000001</v>
      </c>
      <c r="K24" s="41">
        <v>64</v>
      </c>
      <c r="L24" s="41">
        <f ca="1">'виды работ '!C18</f>
        <v>5158726</v>
      </c>
      <c r="M24" s="41">
        <v>0</v>
      </c>
      <c r="N24" s="42">
        <v>2135713</v>
      </c>
      <c r="O24" s="42">
        <v>1031745</v>
      </c>
      <c r="P24" s="41">
        <v>1991268</v>
      </c>
      <c r="Q24" s="41">
        <f t="shared" si="0"/>
        <v>3945.6995785625231</v>
      </c>
      <c r="R24" s="43">
        <v>14593.7</v>
      </c>
      <c r="S24" s="17" t="s">
        <v>57</v>
      </c>
      <c r="T24" s="16" t="s">
        <v>55</v>
      </c>
      <c r="U24" s="15"/>
      <c r="V24" s="15"/>
    </row>
    <row r="25" spans="1:22" s="5" customFormat="1" ht="16.5" customHeight="1">
      <c r="A25" s="35">
        <f t="shared" si="1"/>
        <v>9</v>
      </c>
      <c r="B25" s="36" t="s">
        <v>67</v>
      </c>
      <c r="C25" s="40">
        <v>1917</v>
      </c>
      <c r="D25" s="43"/>
      <c r="E25" s="38" t="s">
        <v>51</v>
      </c>
      <c r="F25" s="41">
        <v>2</v>
      </c>
      <c r="G25" s="41">
        <v>3</v>
      </c>
      <c r="H25" s="41">
        <v>1328.66</v>
      </c>
      <c r="I25" s="41">
        <v>1328.66</v>
      </c>
      <c r="J25" s="41">
        <v>1229.9000000000001</v>
      </c>
      <c r="K25" s="41">
        <v>31</v>
      </c>
      <c r="L25" s="41">
        <f ca="1">'виды работ '!C19</f>
        <v>1578849</v>
      </c>
      <c r="M25" s="41">
        <v>0</v>
      </c>
      <c r="N25" s="42">
        <v>653644</v>
      </c>
      <c r="O25" s="42">
        <v>315769</v>
      </c>
      <c r="P25" s="41">
        <v>609436</v>
      </c>
      <c r="Q25" s="41">
        <f t="shared" si="0"/>
        <v>1188.301747625427</v>
      </c>
      <c r="R25" s="43">
        <v>14593.7</v>
      </c>
      <c r="S25" s="17" t="s">
        <v>57</v>
      </c>
      <c r="T25" s="16" t="s">
        <v>55</v>
      </c>
      <c r="U25" s="15"/>
      <c r="V25" s="15"/>
    </row>
    <row r="26" spans="1:22" s="5" customFormat="1" ht="16.5" customHeight="1">
      <c r="A26" s="35">
        <f t="shared" si="1"/>
        <v>10</v>
      </c>
      <c r="B26" s="36" t="s">
        <v>68</v>
      </c>
      <c r="C26" s="40">
        <v>1917</v>
      </c>
      <c r="D26" s="43"/>
      <c r="E26" s="38" t="s">
        <v>51</v>
      </c>
      <c r="F26" s="41">
        <v>2</v>
      </c>
      <c r="G26" s="41">
        <v>1</v>
      </c>
      <c r="H26" s="41">
        <v>533.72</v>
      </c>
      <c r="I26" s="41">
        <v>533.72</v>
      </c>
      <c r="J26" s="41">
        <v>262.68</v>
      </c>
      <c r="K26" s="41">
        <v>11</v>
      </c>
      <c r="L26" s="41">
        <f ca="1">'виды работ '!C20</f>
        <v>1001784</v>
      </c>
      <c r="M26" s="41">
        <v>0</v>
      </c>
      <c r="N26" s="42">
        <v>414739</v>
      </c>
      <c r="O26" s="42">
        <v>200356</v>
      </c>
      <c r="P26" s="41">
        <v>386689</v>
      </c>
      <c r="Q26" s="41">
        <f t="shared" si="0"/>
        <v>1876.9841864648129</v>
      </c>
      <c r="R26" s="43">
        <v>14593.7</v>
      </c>
      <c r="S26" s="17" t="s">
        <v>57</v>
      </c>
      <c r="T26" s="16" t="s">
        <v>55</v>
      </c>
      <c r="U26" s="15"/>
      <c r="V26" s="15"/>
    </row>
    <row r="27" spans="1:22" s="5" customFormat="1" ht="16.5" customHeight="1">
      <c r="A27" s="35">
        <f t="shared" si="1"/>
        <v>11</v>
      </c>
      <c r="B27" s="36" t="s">
        <v>69</v>
      </c>
      <c r="C27" s="40">
        <v>1917</v>
      </c>
      <c r="D27" s="43"/>
      <c r="E27" s="38" t="s">
        <v>51</v>
      </c>
      <c r="F27" s="41">
        <v>2</v>
      </c>
      <c r="G27" s="41">
        <v>1</v>
      </c>
      <c r="H27" s="41">
        <v>303.7</v>
      </c>
      <c r="I27" s="41">
        <v>303.7</v>
      </c>
      <c r="J27" s="41">
        <v>154.80000000000001</v>
      </c>
      <c r="K27" s="41">
        <v>5</v>
      </c>
      <c r="L27" s="41">
        <f ca="1">'виды работ '!C21</f>
        <v>401660</v>
      </c>
      <c r="M27" s="41">
        <v>0</v>
      </c>
      <c r="N27" s="42">
        <v>166288</v>
      </c>
      <c r="O27" s="42">
        <v>80332</v>
      </c>
      <c r="P27" s="41">
        <v>155040</v>
      </c>
      <c r="Q27" s="41">
        <f t="shared" si="0"/>
        <v>1322.5551531116234</v>
      </c>
      <c r="R27" s="43">
        <v>14593.7</v>
      </c>
      <c r="S27" s="17" t="s">
        <v>57</v>
      </c>
      <c r="T27" s="16" t="s">
        <v>55</v>
      </c>
      <c r="U27" s="15"/>
      <c r="V27" s="15"/>
    </row>
    <row r="28" spans="1:22" s="5" customFormat="1" ht="16.5" customHeight="1">
      <c r="A28" s="35">
        <f t="shared" si="1"/>
        <v>12</v>
      </c>
      <c r="B28" s="36" t="s">
        <v>70</v>
      </c>
      <c r="C28" s="40">
        <v>1917</v>
      </c>
      <c r="D28" s="43"/>
      <c r="E28" s="38" t="s">
        <v>51</v>
      </c>
      <c r="F28" s="41">
        <v>2</v>
      </c>
      <c r="G28" s="41">
        <v>1</v>
      </c>
      <c r="H28" s="41">
        <v>493.5</v>
      </c>
      <c r="I28" s="41">
        <v>493.5</v>
      </c>
      <c r="J28" s="41">
        <v>440.5</v>
      </c>
      <c r="K28" s="41">
        <v>12</v>
      </c>
      <c r="L28" s="41">
        <f ca="1">'виды работ '!C22</f>
        <v>2709813</v>
      </c>
      <c r="M28" s="41">
        <v>0</v>
      </c>
      <c r="N28" s="42">
        <v>1121863</v>
      </c>
      <c r="O28" s="42">
        <v>541962</v>
      </c>
      <c r="P28" s="41">
        <v>1045988</v>
      </c>
      <c r="Q28" s="41">
        <f t="shared" si="0"/>
        <v>5491.0091185410338</v>
      </c>
      <c r="R28" s="43">
        <v>14593.7</v>
      </c>
      <c r="S28" s="17" t="s">
        <v>57</v>
      </c>
      <c r="T28" s="16" t="s">
        <v>55</v>
      </c>
      <c r="U28" s="15"/>
      <c r="V28" s="15"/>
    </row>
    <row r="29" spans="1:22" s="5" customFormat="1" ht="16.5" customHeight="1">
      <c r="A29" s="35">
        <f t="shared" si="1"/>
        <v>13</v>
      </c>
      <c r="B29" s="36" t="s">
        <v>71</v>
      </c>
      <c r="C29" s="40">
        <v>1917</v>
      </c>
      <c r="D29" s="43"/>
      <c r="E29" s="38" t="s">
        <v>51</v>
      </c>
      <c r="F29" s="41">
        <v>3</v>
      </c>
      <c r="G29" s="41">
        <v>1</v>
      </c>
      <c r="H29" s="41">
        <v>935.25</v>
      </c>
      <c r="I29" s="41">
        <v>935.25</v>
      </c>
      <c r="J29" s="41">
        <v>643.29999999999995</v>
      </c>
      <c r="K29" s="41">
        <v>21</v>
      </c>
      <c r="L29" s="41">
        <f ca="1">'виды работ '!C23</f>
        <v>1000864</v>
      </c>
      <c r="M29" s="41">
        <v>0</v>
      </c>
      <c r="N29" s="42">
        <v>414358</v>
      </c>
      <c r="O29" s="42">
        <v>200172</v>
      </c>
      <c r="P29" s="41">
        <v>386334</v>
      </c>
      <c r="Q29" s="41">
        <f t="shared" si="0"/>
        <v>1070.156642608928</v>
      </c>
      <c r="R29" s="43">
        <v>14593.7</v>
      </c>
      <c r="S29" s="17" t="s">
        <v>57</v>
      </c>
      <c r="T29" s="16" t="s">
        <v>55</v>
      </c>
      <c r="U29" s="15"/>
      <c r="V29" s="15"/>
    </row>
    <row r="30" spans="1:22" s="5" customFormat="1" ht="16.5" customHeight="1">
      <c r="A30" s="35">
        <f t="shared" si="1"/>
        <v>14</v>
      </c>
      <c r="B30" s="36" t="s">
        <v>72</v>
      </c>
      <c r="C30" s="40">
        <v>1986</v>
      </c>
      <c r="D30" s="43"/>
      <c r="E30" s="38" t="s">
        <v>53</v>
      </c>
      <c r="F30" s="41">
        <v>9</v>
      </c>
      <c r="G30" s="41">
        <v>2</v>
      </c>
      <c r="H30" s="41">
        <v>4037.6</v>
      </c>
      <c r="I30" s="41">
        <v>4037.6</v>
      </c>
      <c r="J30" s="41">
        <v>3772.2</v>
      </c>
      <c r="K30" s="41">
        <v>175</v>
      </c>
      <c r="L30" s="41">
        <f ca="1">'виды работ '!C24</f>
        <v>1138587</v>
      </c>
      <c r="M30" s="41">
        <v>0</v>
      </c>
      <c r="N30" s="42">
        <v>471375</v>
      </c>
      <c r="O30" s="42">
        <v>227717</v>
      </c>
      <c r="P30" s="41">
        <v>439495</v>
      </c>
      <c r="Q30" s="41">
        <f t="shared" si="0"/>
        <v>281.99598771547454</v>
      </c>
      <c r="R30" s="43">
        <v>14593.7</v>
      </c>
      <c r="S30" s="17" t="s">
        <v>57</v>
      </c>
      <c r="T30" s="16" t="s">
        <v>55</v>
      </c>
      <c r="U30" s="15"/>
      <c r="V30" s="15"/>
    </row>
    <row r="31" spans="1:22" s="5" customFormat="1" ht="16.5" customHeight="1">
      <c r="A31" s="35">
        <f t="shared" si="1"/>
        <v>15</v>
      </c>
      <c r="B31" s="36" t="s">
        <v>73</v>
      </c>
      <c r="C31" s="40">
        <v>1989</v>
      </c>
      <c r="D31" s="43"/>
      <c r="E31" s="38" t="s">
        <v>53</v>
      </c>
      <c r="F31" s="41">
        <v>9</v>
      </c>
      <c r="G31" s="41">
        <v>2</v>
      </c>
      <c r="H31" s="41">
        <v>4040.3</v>
      </c>
      <c r="I31" s="41">
        <v>4040.3</v>
      </c>
      <c r="J31" s="41">
        <v>3951.97</v>
      </c>
      <c r="K31" s="41">
        <v>185</v>
      </c>
      <c r="L31" s="41">
        <f ca="1">'виды работ '!C25</f>
        <v>1138587</v>
      </c>
      <c r="M31" s="41">
        <v>0</v>
      </c>
      <c r="N31" s="42">
        <v>471375</v>
      </c>
      <c r="O31" s="42">
        <v>227717</v>
      </c>
      <c r="P31" s="41">
        <v>439495</v>
      </c>
      <c r="Q31" s="41">
        <f t="shared" si="0"/>
        <v>281.80753904413035</v>
      </c>
      <c r="R31" s="43">
        <v>14593.7</v>
      </c>
      <c r="S31" s="17" t="s">
        <v>57</v>
      </c>
      <c r="T31" s="16" t="s">
        <v>55</v>
      </c>
      <c r="U31" s="15"/>
      <c r="V31" s="15"/>
    </row>
    <row r="32" spans="1:22" s="5" customFormat="1" ht="16.5" customHeight="1">
      <c r="A32" s="35">
        <f t="shared" si="1"/>
        <v>16</v>
      </c>
      <c r="B32" s="36" t="s">
        <v>74</v>
      </c>
      <c r="C32" s="40">
        <v>1993</v>
      </c>
      <c r="D32" s="43"/>
      <c r="E32" s="38" t="s">
        <v>51</v>
      </c>
      <c r="F32" s="41">
        <v>6</v>
      </c>
      <c r="G32" s="41">
        <v>3</v>
      </c>
      <c r="H32" s="41">
        <v>8440.9</v>
      </c>
      <c r="I32" s="41">
        <v>8440.9</v>
      </c>
      <c r="J32" s="41">
        <v>6933.9</v>
      </c>
      <c r="K32" s="41">
        <v>225</v>
      </c>
      <c r="L32" s="41">
        <f ca="1">'виды работ '!C26</f>
        <v>1353534</v>
      </c>
      <c r="M32" s="41">
        <v>0</v>
      </c>
      <c r="N32" s="42">
        <v>560363</v>
      </c>
      <c r="O32" s="42">
        <v>270706</v>
      </c>
      <c r="P32" s="41">
        <v>522465</v>
      </c>
      <c r="Q32" s="41">
        <f t="shared" si="0"/>
        <v>160.35422762975512</v>
      </c>
      <c r="R32" s="43">
        <v>14593.7</v>
      </c>
      <c r="S32" s="17" t="s">
        <v>57</v>
      </c>
      <c r="T32" s="16" t="s">
        <v>55</v>
      </c>
      <c r="U32" s="15"/>
      <c r="V32" s="15"/>
    </row>
    <row r="33" spans="1:22" s="28" customFormat="1" ht="16.5" customHeight="1">
      <c r="A33" s="35">
        <f t="shared" si="1"/>
        <v>17</v>
      </c>
      <c r="B33" s="36" t="s">
        <v>75</v>
      </c>
      <c r="C33" s="40">
        <v>1988</v>
      </c>
      <c r="D33" s="43"/>
      <c r="E33" s="38" t="s">
        <v>51</v>
      </c>
      <c r="F33" s="41">
        <v>6</v>
      </c>
      <c r="G33" s="41">
        <v>3</v>
      </c>
      <c r="H33" s="41">
        <v>8384.7000000000007</v>
      </c>
      <c r="I33" s="41">
        <v>8384.7000000000007</v>
      </c>
      <c r="J33" s="41">
        <v>5523.9</v>
      </c>
      <c r="K33" s="41">
        <v>199</v>
      </c>
      <c r="L33" s="41">
        <f ca="1">'виды работ '!C27</f>
        <v>1528108</v>
      </c>
      <c r="M33" s="41">
        <v>0</v>
      </c>
      <c r="N33" s="42">
        <v>632637</v>
      </c>
      <c r="O33" s="42">
        <v>305621</v>
      </c>
      <c r="P33" s="41">
        <v>589850</v>
      </c>
      <c r="Q33" s="41">
        <f t="shared" si="0"/>
        <v>182.24957362815604</v>
      </c>
      <c r="R33" s="43">
        <v>14593.7</v>
      </c>
      <c r="S33" s="17" t="s">
        <v>57</v>
      </c>
      <c r="T33" s="16" t="s">
        <v>77</v>
      </c>
      <c r="U33" s="15"/>
      <c r="V33" s="15"/>
    </row>
    <row r="34" spans="1:22" s="5" customFormat="1" ht="16.5" customHeight="1">
      <c r="A34" s="74" t="s">
        <v>16</v>
      </c>
      <c r="B34" s="75"/>
      <c r="C34" s="76"/>
      <c r="D34" s="16" t="s">
        <v>52</v>
      </c>
      <c r="E34" s="16" t="s">
        <v>52</v>
      </c>
      <c r="F34" s="16" t="s">
        <v>52</v>
      </c>
      <c r="G34" s="41" t="s">
        <v>52</v>
      </c>
      <c r="H34" s="43">
        <f t="shared" ref="H34:P34" si="2">SUM(H17:H33)</f>
        <v>40872.97</v>
      </c>
      <c r="I34" s="43">
        <f t="shared" si="2"/>
        <v>40872.97</v>
      </c>
      <c r="J34" s="43">
        <f t="shared" si="2"/>
        <v>33175.81</v>
      </c>
      <c r="K34" s="43">
        <f t="shared" si="2"/>
        <v>1363</v>
      </c>
      <c r="L34" s="43">
        <f t="shared" si="2"/>
        <v>56243539</v>
      </c>
      <c r="M34" s="43">
        <f t="shared" si="2"/>
        <v>0</v>
      </c>
      <c r="N34" s="43">
        <f t="shared" si="2"/>
        <v>21860695</v>
      </c>
      <c r="O34" s="43">
        <f t="shared" si="2"/>
        <v>12672834</v>
      </c>
      <c r="P34" s="43">
        <f t="shared" si="2"/>
        <v>21710010</v>
      </c>
      <c r="Q34" s="41">
        <f>L34/H34</f>
        <v>1376.0570616718089</v>
      </c>
      <c r="R34" s="41" t="s">
        <v>52</v>
      </c>
      <c r="S34" s="17" t="s">
        <v>52</v>
      </c>
      <c r="T34" s="17" t="s">
        <v>52</v>
      </c>
      <c r="U34" s="15"/>
      <c r="V34" s="15"/>
    </row>
    <row r="35" spans="1:22" s="6" customFormat="1" ht="31.5" customHeight="1">
      <c r="A35" s="69" t="s">
        <v>85</v>
      </c>
      <c r="B35" s="69"/>
      <c r="C35" s="69"/>
      <c r="D35" s="33" t="s">
        <v>52</v>
      </c>
      <c r="E35" s="33" t="s">
        <v>52</v>
      </c>
      <c r="F35" s="33" t="s">
        <v>52</v>
      </c>
      <c r="G35" s="33" t="s">
        <v>52</v>
      </c>
      <c r="H35" s="33" t="s">
        <v>52</v>
      </c>
      <c r="I35" s="33" t="s">
        <v>52</v>
      </c>
      <c r="J35" s="33" t="s">
        <v>52</v>
      </c>
      <c r="K35" s="33" t="s">
        <v>52</v>
      </c>
      <c r="L35" s="48">
        <f ca="1">'виды работ '!C30</f>
        <v>57307056</v>
      </c>
      <c r="M35" s="49">
        <f>M34</f>
        <v>0</v>
      </c>
      <c r="N35" s="49">
        <f>N34</f>
        <v>21860695</v>
      </c>
      <c r="O35" s="49">
        <f>O34</f>
        <v>12672834</v>
      </c>
      <c r="P35" s="49">
        <f ca="1">P34+'виды работ '!C29</f>
        <v>22773527</v>
      </c>
      <c r="Q35" s="11" t="s">
        <v>52</v>
      </c>
      <c r="R35" s="11" t="s">
        <v>52</v>
      </c>
      <c r="S35" s="11" t="s">
        <v>52</v>
      </c>
      <c r="T35" s="11" t="s">
        <v>52</v>
      </c>
      <c r="U35" s="15"/>
      <c r="V35" s="15"/>
    </row>
  </sheetData>
  <mergeCells count="27">
    <mergeCell ref="Q1:R1"/>
    <mergeCell ref="Q10:Q12"/>
    <mergeCell ref="I10:J10"/>
    <mergeCell ref="A7:S7"/>
    <mergeCell ref="L10:P10"/>
    <mergeCell ref="H10:H12"/>
    <mergeCell ref="S10:S13"/>
    <mergeCell ref="L11:L12"/>
    <mergeCell ref="C11:C13"/>
    <mergeCell ref="D11:D13"/>
    <mergeCell ref="A35:C35"/>
    <mergeCell ref="A16:E16"/>
    <mergeCell ref="F16:T16"/>
    <mergeCell ref="A34:C34"/>
    <mergeCell ref="I11:I12"/>
    <mergeCell ref="R10:R12"/>
    <mergeCell ref="A10:A13"/>
    <mergeCell ref="B10:B13"/>
    <mergeCell ref="E10:E13"/>
    <mergeCell ref="F10:F13"/>
    <mergeCell ref="A15:T15"/>
    <mergeCell ref="T10:T13"/>
    <mergeCell ref="Q3:T3"/>
    <mergeCell ref="J11:J12"/>
    <mergeCell ref="C10:D10"/>
    <mergeCell ref="G10:G13"/>
    <mergeCell ref="K10:K12"/>
  </mergeCells>
  <phoneticPr fontId="15" type="noConversion"/>
  <pageMargins left="0.23622047244094491" right="0.15748031496062992" top="0.43307086614173229" bottom="0.23622047244094491" header="0.31496062992125984" footer="0.15748031496062992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4"/>
  <sheetViews>
    <sheetView zoomScale="90" zoomScaleSheetLayoutView="90" workbookViewId="0">
      <selection activeCell="F17" sqref="F17"/>
    </sheetView>
  </sheetViews>
  <sheetFormatPr defaultRowHeight="12.75"/>
  <cols>
    <col min="1" max="1" width="5.28515625" style="4" customWidth="1"/>
    <col min="2" max="2" width="50" style="4" customWidth="1"/>
    <col min="3" max="3" width="21" style="21" customWidth="1"/>
    <col min="4" max="4" width="15.85546875" style="21" customWidth="1"/>
    <col min="5" max="5" width="16.42578125" style="21" customWidth="1"/>
    <col min="6" max="6" width="15.140625" style="21" customWidth="1"/>
    <col min="7" max="9" width="14.28515625" style="21" customWidth="1"/>
    <col min="10" max="10" width="10" style="21" customWidth="1"/>
    <col min="11" max="11" width="16.7109375" style="21" customWidth="1"/>
    <col min="12" max="12" width="11.7109375" style="21" bestFit="1" customWidth="1"/>
    <col min="13" max="13" width="18.28515625" style="21" customWidth="1"/>
    <col min="14" max="14" width="10" style="21" customWidth="1"/>
    <col min="15" max="15" width="14.28515625" style="21" customWidth="1"/>
    <col min="16" max="16" width="13.42578125" style="21" customWidth="1"/>
    <col min="17" max="17" width="18.85546875" style="21" customWidth="1"/>
    <col min="18" max="18" width="10" style="21" customWidth="1"/>
    <col min="19" max="19" width="14.28515625" style="21" customWidth="1"/>
    <col min="20" max="20" width="12.140625" style="21" customWidth="1"/>
    <col min="21" max="21" width="15.28515625" style="21" bestFit="1" customWidth="1"/>
    <col min="22" max="22" width="15.7109375" style="21" customWidth="1"/>
    <col min="23" max="23" width="17" style="21" customWidth="1"/>
    <col min="24" max="24" width="15.7109375" style="21" customWidth="1"/>
    <col min="25" max="25" width="27.42578125" style="1" customWidth="1"/>
    <col min="26" max="26" width="15.28515625" style="2" customWidth="1"/>
    <col min="27" max="27" width="15.42578125" style="2" customWidth="1"/>
    <col min="28" max="28" width="18.7109375" style="2" customWidth="1"/>
    <col min="29" max="16384" width="9.140625" style="2"/>
  </cols>
  <sheetData>
    <row r="1" spans="1:29" s="8" customFormat="1" ht="20.25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3"/>
    </row>
    <row r="2" spans="1:29" s="8" customForma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3"/>
    </row>
    <row r="3" spans="1:29" s="8" customFormat="1" ht="12.75" customHeight="1">
      <c r="A3" s="113" t="s">
        <v>0</v>
      </c>
      <c r="B3" s="113" t="s">
        <v>1</v>
      </c>
      <c r="C3" s="95" t="s">
        <v>2</v>
      </c>
      <c r="D3" s="116" t="s">
        <v>25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  <c r="Y3" s="13"/>
    </row>
    <row r="4" spans="1:29" s="8" customFormat="1" ht="18.75" customHeight="1">
      <c r="A4" s="114"/>
      <c r="B4" s="114"/>
      <c r="C4" s="97"/>
      <c r="D4" s="119" t="s">
        <v>26</v>
      </c>
      <c r="E4" s="120"/>
      <c r="F4" s="120"/>
      <c r="G4" s="120"/>
      <c r="H4" s="120"/>
      <c r="I4" s="121"/>
      <c r="J4" s="101" t="s">
        <v>19</v>
      </c>
      <c r="K4" s="102"/>
      <c r="L4" s="81" t="s">
        <v>20</v>
      </c>
      <c r="M4" s="82"/>
      <c r="N4" s="81" t="s">
        <v>21</v>
      </c>
      <c r="O4" s="82"/>
      <c r="P4" s="81" t="s">
        <v>22</v>
      </c>
      <c r="Q4" s="82"/>
      <c r="R4" s="81" t="s">
        <v>23</v>
      </c>
      <c r="S4" s="82"/>
      <c r="T4" s="81" t="s">
        <v>24</v>
      </c>
      <c r="U4" s="82"/>
      <c r="V4" s="95" t="s">
        <v>3</v>
      </c>
      <c r="W4" s="95" t="s">
        <v>4</v>
      </c>
      <c r="X4" s="98" t="s">
        <v>58</v>
      </c>
      <c r="Y4" s="13"/>
    </row>
    <row r="5" spans="1:29" s="8" customFormat="1" ht="18.75" customHeight="1">
      <c r="A5" s="114"/>
      <c r="B5" s="114"/>
      <c r="C5" s="97"/>
      <c r="D5" s="95" t="s">
        <v>5</v>
      </c>
      <c r="E5" s="107" t="s">
        <v>6</v>
      </c>
      <c r="F5" s="108"/>
      <c r="G5" s="108"/>
      <c r="H5" s="108"/>
      <c r="I5" s="109"/>
      <c r="J5" s="103"/>
      <c r="K5" s="104"/>
      <c r="L5" s="83"/>
      <c r="M5" s="84"/>
      <c r="N5" s="83"/>
      <c r="O5" s="84"/>
      <c r="P5" s="83"/>
      <c r="Q5" s="84"/>
      <c r="R5" s="83"/>
      <c r="S5" s="84"/>
      <c r="T5" s="83"/>
      <c r="U5" s="84"/>
      <c r="V5" s="97"/>
      <c r="W5" s="97"/>
      <c r="X5" s="99"/>
      <c r="Y5" s="13"/>
    </row>
    <row r="6" spans="1:29" s="8" customFormat="1" ht="60" customHeight="1">
      <c r="A6" s="114"/>
      <c r="B6" s="114"/>
      <c r="C6" s="96"/>
      <c r="D6" s="96"/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05"/>
      <c r="K6" s="106"/>
      <c r="L6" s="85"/>
      <c r="M6" s="86"/>
      <c r="N6" s="85"/>
      <c r="O6" s="86"/>
      <c r="P6" s="85"/>
      <c r="Q6" s="86"/>
      <c r="R6" s="85"/>
      <c r="S6" s="86"/>
      <c r="T6" s="85"/>
      <c r="U6" s="86"/>
      <c r="V6" s="96"/>
      <c r="W6" s="96"/>
      <c r="X6" s="100"/>
      <c r="Y6" s="13"/>
    </row>
    <row r="7" spans="1:29" s="12" customFormat="1" ht="22.5" customHeight="1">
      <c r="A7" s="115"/>
      <c r="B7" s="115"/>
      <c r="C7" s="58" t="s">
        <v>12</v>
      </c>
      <c r="D7" s="58" t="s">
        <v>12</v>
      </c>
      <c r="E7" s="58" t="s">
        <v>12</v>
      </c>
      <c r="F7" s="58" t="s">
        <v>12</v>
      </c>
      <c r="G7" s="58" t="s">
        <v>12</v>
      </c>
      <c r="H7" s="58" t="s">
        <v>12</v>
      </c>
      <c r="I7" s="58" t="s">
        <v>12</v>
      </c>
      <c r="J7" s="58" t="s">
        <v>13</v>
      </c>
      <c r="K7" s="58" t="s">
        <v>12</v>
      </c>
      <c r="L7" s="58" t="s">
        <v>14</v>
      </c>
      <c r="M7" s="58" t="s">
        <v>12</v>
      </c>
      <c r="N7" s="58" t="s">
        <v>14</v>
      </c>
      <c r="O7" s="58" t="s">
        <v>12</v>
      </c>
      <c r="P7" s="58" t="s">
        <v>14</v>
      </c>
      <c r="Q7" s="58" t="s">
        <v>12</v>
      </c>
      <c r="R7" s="58" t="s">
        <v>15</v>
      </c>
      <c r="S7" s="58" t="s">
        <v>12</v>
      </c>
      <c r="T7" s="58" t="s">
        <v>14</v>
      </c>
      <c r="U7" s="58" t="s">
        <v>12</v>
      </c>
      <c r="V7" s="58" t="s">
        <v>12</v>
      </c>
      <c r="W7" s="58" t="s">
        <v>12</v>
      </c>
      <c r="X7" s="58" t="s">
        <v>12</v>
      </c>
      <c r="Y7" s="14"/>
    </row>
    <row r="8" spans="1:29" s="12" customFormat="1" ht="20.25" customHeight="1">
      <c r="A8" s="60">
        <v>1</v>
      </c>
      <c r="B8" s="60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35">
        <v>23</v>
      </c>
      <c r="X8" s="35">
        <v>24</v>
      </c>
      <c r="Y8" s="14"/>
    </row>
    <row r="9" spans="1:29" s="8" customFormat="1" ht="21" customHeight="1">
      <c r="A9" s="124" t="s">
        <v>17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0"/>
      <c r="Z9" s="9"/>
      <c r="AA9" s="9"/>
      <c r="AB9" s="34"/>
      <c r="AC9" s="34"/>
    </row>
    <row r="10" spans="1:29" s="8" customFormat="1" ht="21" customHeight="1">
      <c r="A10" s="92" t="s">
        <v>82</v>
      </c>
      <c r="B10" s="93"/>
      <c r="C10" s="94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1"/>
      <c r="Y10" s="10"/>
      <c r="Z10" s="9"/>
      <c r="AA10" s="9"/>
      <c r="AB10" s="34"/>
      <c r="AC10" s="34"/>
    </row>
    <row r="11" spans="1:29" s="8" customFormat="1" ht="21" customHeight="1">
      <c r="A11" s="53">
        <v>1</v>
      </c>
      <c r="B11" s="54" t="s">
        <v>59</v>
      </c>
      <c r="C11" s="55">
        <f t="shared" ref="C11:C27" si="0">D11+K11+M11+O11+Q11+S11+U11+V11+W11+X11</f>
        <v>9186943</v>
      </c>
      <c r="D11" s="17"/>
      <c r="E11" s="16"/>
      <c r="F11" s="16"/>
      <c r="G11" s="16"/>
      <c r="H11" s="16"/>
      <c r="I11" s="16"/>
      <c r="J11" s="16"/>
      <c r="K11" s="16"/>
      <c r="L11" s="55">
        <v>971.8</v>
      </c>
      <c r="M11" s="55">
        <v>3439938</v>
      </c>
      <c r="N11" s="55"/>
      <c r="O11" s="56"/>
      <c r="P11" s="55">
        <v>1618.3</v>
      </c>
      <c r="Q11" s="55">
        <v>5747005</v>
      </c>
      <c r="R11" s="56"/>
      <c r="S11" s="56"/>
      <c r="T11" s="56"/>
      <c r="U11" s="56"/>
      <c r="V11" s="57"/>
      <c r="W11" s="55"/>
      <c r="X11" s="17"/>
      <c r="Y11" s="10"/>
      <c r="Z11" s="9"/>
      <c r="AB11" s="10"/>
      <c r="AC11" s="34"/>
    </row>
    <row r="12" spans="1:29" s="8" customFormat="1" ht="21" customHeight="1">
      <c r="A12" s="53">
        <f>A11+1</f>
        <v>2</v>
      </c>
      <c r="B12" s="54" t="s">
        <v>60</v>
      </c>
      <c r="C12" s="55">
        <f t="shared" si="0"/>
        <v>1056319</v>
      </c>
      <c r="D12" s="17"/>
      <c r="E12" s="16"/>
      <c r="F12" s="16"/>
      <c r="G12" s="16"/>
      <c r="H12" s="16"/>
      <c r="I12" s="16"/>
      <c r="J12" s="16"/>
      <c r="K12" s="16"/>
      <c r="L12" s="55">
        <v>324.10000000000002</v>
      </c>
      <c r="M12" s="55">
        <v>1056319</v>
      </c>
      <c r="N12" s="55"/>
      <c r="O12" s="56"/>
      <c r="P12" s="55"/>
      <c r="Q12" s="55"/>
      <c r="R12" s="56"/>
      <c r="S12" s="56"/>
      <c r="T12" s="56"/>
      <c r="U12" s="56"/>
      <c r="V12" s="57"/>
      <c r="W12" s="55"/>
      <c r="X12" s="17"/>
      <c r="Y12" s="10"/>
      <c r="Z12" s="9"/>
      <c r="AB12" s="10"/>
      <c r="AC12" s="34"/>
    </row>
    <row r="13" spans="1:29" s="8" customFormat="1" ht="21" customHeight="1">
      <c r="A13" s="53">
        <f>A12+1</f>
        <v>3</v>
      </c>
      <c r="B13" s="54" t="s">
        <v>61</v>
      </c>
      <c r="C13" s="55">
        <f t="shared" si="0"/>
        <v>5190976</v>
      </c>
      <c r="D13" s="17"/>
      <c r="E13" s="16"/>
      <c r="F13" s="16"/>
      <c r="G13" s="16"/>
      <c r="H13" s="16"/>
      <c r="I13" s="16"/>
      <c r="J13" s="16"/>
      <c r="K13" s="16"/>
      <c r="L13" s="55">
        <v>558.51</v>
      </c>
      <c r="M13" s="55">
        <v>1713195</v>
      </c>
      <c r="N13" s="55"/>
      <c r="O13" s="56"/>
      <c r="P13" s="55">
        <v>1210.5999999999999</v>
      </c>
      <c r="Q13" s="55">
        <v>3477781</v>
      </c>
      <c r="R13" s="56"/>
      <c r="S13" s="56"/>
      <c r="T13" s="56"/>
      <c r="U13" s="56"/>
      <c r="V13" s="57"/>
      <c r="W13" s="55"/>
      <c r="X13" s="17"/>
      <c r="Y13" s="10"/>
      <c r="Z13" s="9"/>
      <c r="AB13" s="9"/>
    </row>
    <row r="14" spans="1:29" s="8" customFormat="1" ht="21" customHeight="1">
      <c r="A14" s="53">
        <f>A13+1</f>
        <v>4</v>
      </c>
      <c r="B14" s="54" t="s">
        <v>62</v>
      </c>
      <c r="C14" s="55">
        <f t="shared" si="0"/>
        <v>6278337</v>
      </c>
      <c r="D14" s="17"/>
      <c r="E14" s="16"/>
      <c r="F14" s="16"/>
      <c r="G14" s="16"/>
      <c r="H14" s="16"/>
      <c r="I14" s="16"/>
      <c r="J14" s="16"/>
      <c r="K14" s="16"/>
      <c r="L14" s="55">
        <v>850.4</v>
      </c>
      <c r="M14" s="55">
        <v>4890652</v>
      </c>
      <c r="N14" s="55"/>
      <c r="O14" s="56"/>
      <c r="P14" s="55"/>
      <c r="Q14" s="55"/>
      <c r="R14" s="56"/>
      <c r="S14" s="56"/>
      <c r="T14" s="56"/>
      <c r="U14" s="56"/>
      <c r="V14" s="57"/>
      <c r="W14" s="55">
        <v>1387685</v>
      </c>
      <c r="X14" s="17"/>
      <c r="Y14" s="10" t="s">
        <v>76</v>
      </c>
      <c r="Z14" s="9"/>
      <c r="AB14" s="9"/>
    </row>
    <row r="15" spans="1:29" s="8" customFormat="1" ht="21" customHeight="1">
      <c r="A15" s="53">
        <f>A14+1</f>
        <v>5</v>
      </c>
      <c r="B15" s="54" t="s">
        <v>63</v>
      </c>
      <c r="C15" s="55">
        <f t="shared" si="0"/>
        <v>5119461</v>
      </c>
      <c r="D15" s="17"/>
      <c r="E15" s="16"/>
      <c r="F15" s="16"/>
      <c r="G15" s="16"/>
      <c r="H15" s="16"/>
      <c r="I15" s="16"/>
      <c r="J15" s="16"/>
      <c r="K15" s="16"/>
      <c r="L15" s="56">
        <v>850.4</v>
      </c>
      <c r="M15" s="55">
        <v>2355748</v>
      </c>
      <c r="N15" s="56"/>
      <c r="O15" s="56"/>
      <c r="P15" s="56">
        <v>1699</v>
      </c>
      <c r="Q15" s="56">
        <v>2763713</v>
      </c>
      <c r="R15" s="56"/>
      <c r="S15" s="56"/>
      <c r="T15" s="57"/>
      <c r="U15" s="57"/>
      <c r="V15" s="55"/>
      <c r="W15" s="55"/>
      <c r="X15" s="17"/>
      <c r="Y15" s="10"/>
      <c r="Z15" s="9"/>
      <c r="AB15" s="34"/>
    </row>
    <row r="16" spans="1:29" s="8" customFormat="1" ht="21" customHeight="1">
      <c r="A16" s="53">
        <f>A15+1</f>
        <v>6</v>
      </c>
      <c r="B16" s="54" t="s">
        <v>64</v>
      </c>
      <c r="C16" s="55">
        <f t="shared" si="0"/>
        <v>5260117</v>
      </c>
      <c r="D16" s="17"/>
      <c r="E16" s="16"/>
      <c r="F16" s="16"/>
      <c r="G16" s="16"/>
      <c r="H16" s="16"/>
      <c r="I16" s="16"/>
      <c r="J16" s="16"/>
      <c r="K16" s="16"/>
      <c r="L16" s="56">
        <v>535.4</v>
      </c>
      <c r="M16" s="55">
        <v>1675937</v>
      </c>
      <c r="N16" s="56"/>
      <c r="O16" s="56"/>
      <c r="P16" s="56">
        <v>1228.0999999999999</v>
      </c>
      <c r="Q16" s="56">
        <v>3584180</v>
      </c>
      <c r="R16" s="56"/>
      <c r="S16" s="56"/>
      <c r="T16" s="56"/>
      <c r="U16" s="56"/>
      <c r="V16" s="56"/>
      <c r="W16" s="56"/>
      <c r="X16" s="16"/>
      <c r="Y16" s="10"/>
      <c r="Z16" s="9"/>
      <c r="AB16" s="34"/>
    </row>
    <row r="17" spans="1:28" s="8" customFormat="1" ht="21" customHeight="1">
      <c r="A17" s="53">
        <f t="shared" ref="A17:A27" si="1">A16+1</f>
        <v>7</v>
      </c>
      <c r="B17" s="54" t="s">
        <v>65</v>
      </c>
      <c r="C17" s="55">
        <f t="shared" si="0"/>
        <v>7140874</v>
      </c>
      <c r="D17" s="17"/>
      <c r="E17" s="16"/>
      <c r="F17" s="16"/>
      <c r="G17" s="16"/>
      <c r="H17" s="16"/>
      <c r="I17" s="16"/>
      <c r="J17" s="16"/>
      <c r="K17" s="16"/>
      <c r="L17" s="56">
        <v>825.8</v>
      </c>
      <c r="M17" s="55">
        <v>2518549</v>
      </c>
      <c r="N17" s="56"/>
      <c r="O17" s="56"/>
      <c r="P17" s="56">
        <v>1701</v>
      </c>
      <c r="Q17" s="55">
        <v>4622325</v>
      </c>
      <c r="R17" s="56"/>
      <c r="S17" s="56"/>
      <c r="T17" s="56"/>
      <c r="U17" s="56"/>
      <c r="V17" s="57"/>
      <c r="W17" s="56"/>
      <c r="X17" s="16"/>
      <c r="Y17" s="10"/>
      <c r="Z17" s="9"/>
      <c r="AB17" s="9"/>
    </row>
    <row r="18" spans="1:28" s="8" customFormat="1" ht="21" customHeight="1">
      <c r="A18" s="53">
        <f t="shared" si="1"/>
        <v>8</v>
      </c>
      <c r="B18" s="54" t="s">
        <v>66</v>
      </c>
      <c r="C18" s="55">
        <f t="shared" si="0"/>
        <v>5158726</v>
      </c>
      <c r="D18" s="17"/>
      <c r="E18" s="16"/>
      <c r="F18" s="16"/>
      <c r="G18" s="16"/>
      <c r="H18" s="16"/>
      <c r="I18" s="16"/>
      <c r="J18" s="16"/>
      <c r="K18" s="16"/>
      <c r="L18" s="56">
        <v>535.4</v>
      </c>
      <c r="M18" s="56">
        <v>1675937</v>
      </c>
      <c r="N18" s="56"/>
      <c r="O18" s="56"/>
      <c r="P18" s="56">
        <v>1228.0999999999999</v>
      </c>
      <c r="Q18" s="56">
        <v>3482789</v>
      </c>
      <c r="R18" s="56"/>
      <c r="S18" s="56"/>
      <c r="T18" s="56"/>
      <c r="U18" s="56"/>
      <c r="V18" s="57"/>
      <c r="W18" s="56"/>
      <c r="X18" s="16"/>
      <c r="Y18" s="10"/>
      <c r="Z18" s="9"/>
      <c r="AB18" s="34"/>
    </row>
    <row r="19" spans="1:28" s="8" customFormat="1" ht="21" customHeight="1">
      <c r="A19" s="53">
        <f t="shared" si="1"/>
        <v>9</v>
      </c>
      <c r="B19" s="54" t="s">
        <v>67</v>
      </c>
      <c r="C19" s="55">
        <f t="shared" si="0"/>
        <v>1578849</v>
      </c>
      <c r="D19" s="17"/>
      <c r="E19" s="16"/>
      <c r="F19" s="16"/>
      <c r="G19" s="16"/>
      <c r="H19" s="16"/>
      <c r="I19" s="16"/>
      <c r="J19" s="16"/>
      <c r="K19" s="16"/>
      <c r="L19" s="56"/>
      <c r="M19" s="55"/>
      <c r="N19" s="56"/>
      <c r="O19" s="56"/>
      <c r="P19" s="56">
        <v>1325</v>
      </c>
      <c r="Q19" s="56">
        <v>1578849</v>
      </c>
      <c r="R19" s="56"/>
      <c r="S19" s="56"/>
      <c r="T19" s="56"/>
      <c r="U19" s="56"/>
      <c r="V19" s="57"/>
      <c r="W19" s="56"/>
      <c r="X19" s="16"/>
      <c r="Y19" s="10"/>
      <c r="Z19" s="9"/>
      <c r="AB19" s="34"/>
    </row>
    <row r="20" spans="1:28" s="8" customFormat="1" ht="21" customHeight="1">
      <c r="A20" s="53">
        <f t="shared" si="1"/>
        <v>10</v>
      </c>
      <c r="B20" s="54" t="s">
        <v>68</v>
      </c>
      <c r="C20" s="55">
        <f t="shared" si="0"/>
        <v>1001784</v>
      </c>
      <c r="D20" s="17"/>
      <c r="E20" s="16"/>
      <c r="F20" s="16"/>
      <c r="G20" s="16"/>
      <c r="H20" s="16"/>
      <c r="I20" s="16"/>
      <c r="J20" s="16"/>
      <c r="K20" s="16"/>
      <c r="L20" s="56"/>
      <c r="M20" s="55"/>
      <c r="N20" s="56"/>
      <c r="O20" s="56"/>
      <c r="P20" s="56">
        <v>558.79999999999995</v>
      </c>
      <c r="Q20" s="56">
        <v>1001784</v>
      </c>
      <c r="R20" s="56"/>
      <c r="S20" s="56"/>
      <c r="T20" s="56"/>
      <c r="U20" s="56"/>
      <c r="V20" s="57"/>
      <c r="W20" s="56"/>
      <c r="X20" s="16"/>
      <c r="Y20" s="10"/>
      <c r="Z20" s="9"/>
      <c r="AB20" s="34"/>
    </row>
    <row r="21" spans="1:28" s="8" customFormat="1" ht="21" customHeight="1">
      <c r="A21" s="53">
        <f t="shared" si="1"/>
        <v>11</v>
      </c>
      <c r="B21" s="54" t="s">
        <v>69</v>
      </c>
      <c r="C21" s="55">
        <f t="shared" si="0"/>
        <v>401660</v>
      </c>
      <c r="D21" s="17"/>
      <c r="E21" s="16"/>
      <c r="F21" s="16"/>
      <c r="G21" s="16"/>
      <c r="H21" s="16"/>
      <c r="I21" s="16"/>
      <c r="J21" s="16"/>
      <c r="K21" s="16"/>
      <c r="L21" s="56"/>
      <c r="M21" s="56"/>
      <c r="N21" s="56"/>
      <c r="O21" s="56"/>
      <c r="P21" s="56">
        <v>311.39999999999998</v>
      </c>
      <c r="Q21" s="55">
        <v>401660</v>
      </c>
      <c r="R21" s="56"/>
      <c r="S21" s="56"/>
      <c r="T21" s="56"/>
      <c r="U21" s="56"/>
      <c r="V21" s="57"/>
      <c r="W21" s="56"/>
      <c r="X21" s="16"/>
      <c r="Y21" s="10"/>
      <c r="Z21" s="9"/>
      <c r="AB21" s="9"/>
    </row>
    <row r="22" spans="1:28" s="8" customFormat="1" ht="21" customHeight="1">
      <c r="A22" s="53">
        <f t="shared" si="1"/>
        <v>12</v>
      </c>
      <c r="B22" s="54" t="s">
        <v>70</v>
      </c>
      <c r="C22" s="55">
        <f t="shared" si="0"/>
        <v>2709813</v>
      </c>
      <c r="D22" s="17"/>
      <c r="E22" s="16"/>
      <c r="F22" s="16"/>
      <c r="G22" s="16"/>
      <c r="H22" s="16"/>
      <c r="I22" s="16"/>
      <c r="J22" s="16"/>
      <c r="K22" s="16"/>
      <c r="L22" s="56">
        <v>512</v>
      </c>
      <c r="M22" s="56">
        <v>1708949</v>
      </c>
      <c r="N22" s="56"/>
      <c r="O22" s="56"/>
      <c r="P22" s="56">
        <v>558.79999999999995</v>
      </c>
      <c r="Q22" s="55">
        <v>1000864</v>
      </c>
      <c r="R22" s="56"/>
      <c r="S22" s="56"/>
      <c r="T22" s="56"/>
      <c r="U22" s="56"/>
      <c r="V22" s="57"/>
      <c r="W22" s="56"/>
      <c r="X22" s="16"/>
      <c r="Y22" s="10"/>
      <c r="Z22" s="9"/>
      <c r="AB22" s="9"/>
    </row>
    <row r="23" spans="1:28" s="8" customFormat="1" ht="21" customHeight="1">
      <c r="A23" s="53">
        <f t="shared" si="1"/>
        <v>13</v>
      </c>
      <c r="B23" s="54" t="s">
        <v>71</v>
      </c>
      <c r="C23" s="55">
        <f t="shared" si="0"/>
        <v>1000864</v>
      </c>
      <c r="D23" s="17"/>
      <c r="E23" s="16"/>
      <c r="F23" s="16"/>
      <c r="G23" s="16"/>
      <c r="H23" s="16"/>
      <c r="I23" s="16"/>
      <c r="J23" s="16"/>
      <c r="K23" s="16"/>
      <c r="L23" s="56"/>
      <c r="M23" s="56"/>
      <c r="N23" s="56"/>
      <c r="O23" s="56"/>
      <c r="P23" s="56">
        <v>558.79999999999995</v>
      </c>
      <c r="Q23" s="55">
        <v>1000864</v>
      </c>
      <c r="R23" s="56"/>
      <c r="S23" s="56"/>
      <c r="T23" s="56"/>
      <c r="U23" s="56"/>
      <c r="V23" s="57"/>
      <c r="W23" s="56"/>
      <c r="X23" s="16"/>
      <c r="Y23" s="10"/>
      <c r="Z23" s="9"/>
      <c r="AB23" s="34"/>
    </row>
    <row r="24" spans="1:28" s="8" customFormat="1" ht="21" customHeight="1">
      <c r="A24" s="53">
        <f t="shared" si="1"/>
        <v>14</v>
      </c>
      <c r="B24" s="54" t="s">
        <v>72</v>
      </c>
      <c r="C24" s="55">
        <f t="shared" si="0"/>
        <v>1138587</v>
      </c>
      <c r="D24" s="17"/>
      <c r="E24" s="16"/>
      <c r="F24" s="16"/>
      <c r="G24" s="16"/>
      <c r="H24" s="16"/>
      <c r="I24" s="16"/>
      <c r="J24" s="16"/>
      <c r="K24" s="16"/>
      <c r="L24" s="56"/>
      <c r="M24" s="55"/>
      <c r="N24" s="56"/>
      <c r="O24" s="56"/>
      <c r="P24" s="56"/>
      <c r="Q24" s="55"/>
      <c r="R24" s="56"/>
      <c r="S24" s="56"/>
      <c r="T24" s="56"/>
      <c r="U24" s="56"/>
      <c r="V24" s="57"/>
      <c r="W24" s="56">
        <v>1138587</v>
      </c>
      <c r="X24" s="16"/>
      <c r="Y24" s="10" t="s">
        <v>76</v>
      </c>
      <c r="Z24" s="9"/>
      <c r="AB24" s="9"/>
    </row>
    <row r="25" spans="1:28" s="8" customFormat="1" ht="21" customHeight="1">
      <c r="A25" s="53">
        <f t="shared" si="1"/>
        <v>15</v>
      </c>
      <c r="B25" s="54" t="s">
        <v>73</v>
      </c>
      <c r="C25" s="55">
        <f t="shared" si="0"/>
        <v>1138587</v>
      </c>
      <c r="D25" s="17"/>
      <c r="E25" s="16"/>
      <c r="F25" s="16"/>
      <c r="G25" s="16"/>
      <c r="H25" s="16"/>
      <c r="I25" s="16"/>
      <c r="J25" s="16"/>
      <c r="K25" s="16"/>
      <c r="L25" s="56"/>
      <c r="M25" s="55"/>
      <c r="N25" s="56"/>
      <c r="O25" s="56"/>
      <c r="P25" s="56"/>
      <c r="Q25" s="55"/>
      <c r="R25" s="56"/>
      <c r="S25" s="56"/>
      <c r="T25" s="56"/>
      <c r="U25" s="56"/>
      <c r="V25" s="57"/>
      <c r="W25" s="56">
        <v>1138587</v>
      </c>
      <c r="X25" s="16"/>
      <c r="Y25" s="10" t="s">
        <v>76</v>
      </c>
      <c r="Z25" s="9"/>
      <c r="AB25" s="9"/>
    </row>
    <row r="26" spans="1:28" s="8" customFormat="1" ht="21" customHeight="1">
      <c r="A26" s="53">
        <f t="shared" si="1"/>
        <v>16</v>
      </c>
      <c r="B26" s="54" t="s">
        <v>74</v>
      </c>
      <c r="C26" s="55">
        <f t="shared" si="0"/>
        <v>1353534</v>
      </c>
      <c r="D26" s="17"/>
      <c r="E26" s="16"/>
      <c r="F26" s="16"/>
      <c r="G26" s="16"/>
      <c r="H26" s="16"/>
      <c r="I26" s="16"/>
      <c r="J26" s="16"/>
      <c r="K26" s="16"/>
      <c r="L26" s="56"/>
      <c r="M26" s="55"/>
      <c r="N26" s="56"/>
      <c r="O26" s="56"/>
      <c r="P26" s="56"/>
      <c r="Q26" s="56"/>
      <c r="R26" s="56"/>
      <c r="S26" s="56"/>
      <c r="T26" s="57"/>
      <c r="U26" s="56"/>
      <c r="V26" s="57"/>
      <c r="W26" s="56">
        <v>1353534</v>
      </c>
      <c r="X26" s="16"/>
      <c r="Y26" s="10" t="s">
        <v>76</v>
      </c>
      <c r="Z26" s="9"/>
      <c r="AB26" s="34"/>
    </row>
    <row r="27" spans="1:28" s="8" customFormat="1" ht="21" customHeight="1">
      <c r="A27" s="53">
        <f t="shared" si="1"/>
        <v>17</v>
      </c>
      <c r="B27" s="54" t="s">
        <v>75</v>
      </c>
      <c r="C27" s="55">
        <f t="shared" si="0"/>
        <v>1528108</v>
      </c>
      <c r="D27" s="17"/>
      <c r="E27" s="16"/>
      <c r="F27" s="16"/>
      <c r="G27" s="16"/>
      <c r="H27" s="16"/>
      <c r="I27" s="16"/>
      <c r="J27" s="16"/>
      <c r="K27" s="16"/>
      <c r="L27" s="56"/>
      <c r="M27" s="55"/>
      <c r="N27" s="56"/>
      <c r="O27" s="55"/>
      <c r="P27" s="56"/>
      <c r="Q27" s="56"/>
      <c r="R27" s="56"/>
      <c r="S27" s="56"/>
      <c r="T27" s="57"/>
      <c r="U27" s="56"/>
      <c r="V27" s="57"/>
      <c r="W27" s="56">
        <v>1528108</v>
      </c>
      <c r="X27" s="16"/>
      <c r="Y27" s="10" t="s">
        <v>76</v>
      </c>
      <c r="Z27" s="9"/>
      <c r="AB27" s="34"/>
    </row>
    <row r="28" spans="1:28" s="8" customFormat="1" ht="31.5" customHeight="1">
      <c r="A28" s="87" t="s">
        <v>16</v>
      </c>
      <c r="B28" s="88"/>
      <c r="C28" s="56">
        <f>SUM(C11:C27)</f>
        <v>56243539</v>
      </c>
      <c r="D28" s="16"/>
      <c r="E28" s="16"/>
      <c r="F28" s="16"/>
      <c r="G28" s="16"/>
      <c r="H28" s="16"/>
      <c r="I28" s="16"/>
      <c r="J28" s="16"/>
      <c r="K28" s="16"/>
      <c r="L28" s="56">
        <f>SUM(L11:L27)</f>
        <v>5963.8099999999995</v>
      </c>
      <c r="M28" s="56">
        <f>SUM(M11:M27)</f>
        <v>21035224</v>
      </c>
      <c r="N28" s="56"/>
      <c r="O28" s="56"/>
      <c r="P28" s="56">
        <f>SUM(P11:P27)</f>
        <v>11997.899999999998</v>
      </c>
      <c r="Q28" s="56">
        <f>SUM(Q11:Q27)</f>
        <v>28661814</v>
      </c>
      <c r="R28" s="56"/>
      <c r="S28" s="56"/>
      <c r="T28" s="56"/>
      <c r="U28" s="56"/>
      <c r="V28" s="56"/>
      <c r="W28" s="56">
        <f>SUM(W11:W27)</f>
        <v>6546501</v>
      </c>
      <c r="X28" s="16"/>
      <c r="Y28" s="10"/>
      <c r="Z28" s="9"/>
      <c r="AA28" s="9"/>
      <c r="AB28" s="9"/>
    </row>
    <row r="29" spans="1:28" s="8" customFormat="1" ht="26.25" customHeight="1">
      <c r="A29" s="122" t="s">
        <v>18</v>
      </c>
      <c r="B29" s="123"/>
      <c r="C29" s="55">
        <v>1063517</v>
      </c>
      <c r="D29" s="17"/>
      <c r="E29" s="17"/>
      <c r="F29" s="17"/>
      <c r="G29" s="17"/>
      <c r="H29" s="17"/>
      <c r="I29" s="17"/>
      <c r="J29" s="17"/>
      <c r="K29" s="17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17"/>
      <c r="Y29" s="10"/>
      <c r="Z29" s="9"/>
      <c r="AA29" s="9"/>
    </row>
    <row r="30" spans="1:28" s="8" customFormat="1" ht="49.5" customHeight="1">
      <c r="A30" s="110" t="s">
        <v>84</v>
      </c>
      <c r="B30" s="111"/>
      <c r="C30" s="61">
        <f>C28+C29</f>
        <v>57307056</v>
      </c>
      <c r="D30" s="17"/>
      <c r="E30" s="17"/>
      <c r="F30" s="17"/>
      <c r="G30" s="17"/>
      <c r="H30" s="17"/>
      <c r="I30" s="17"/>
      <c r="J30" s="17"/>
      <c r="K30" s="17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7"/>
      <c r="Y30" s="10"/>
      <c r="Z30" s="9"/>
      <c r="AA30" s="9"/>
    </row>
    <row r="31" spans="1:28" s="8" customFormat="1">
      <c r="C31" s="2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3"/>
    </row>
    <row r="32" spans="1:28" s="8" customFormat="1">
      <c r="C32" s="26"/>
      <c r="D32" s="2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3"/>
    </row>
    <row r="33" spans="1:25" s="8" customFormat="1">
      <c r="C33" s="2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3"/>
    </row>
    <row r="34" spans="1:25" s="8" customForma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3"/>
    </row>
    <row r="35" spans="1:25" s="8" customFormat="1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3"/>
    </row>
    <row r="36" spans="1:25" s="8" customFormat="1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3"/>
    </row>
    <row r="37" spans="1:25" s="4" customForma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7"/>
    </row>
    <row r="38" spans="1:25" s="4" customFormat="1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7"/>
    </row>
    <row r="39" spans="1:25" s="4" customFormat="1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7"/>
    </row>
    <row r="40" spans="1:25" s="4" customFormat="1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7"/>
    </row>
    <row r="41" spans="1:25" s="4" customFormat="1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7"/>
    </row>
    <row r="42" spans="1:25" s="4" customFormat="1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7"/>
    </row>
    <row r="43" spans="1:25" s="3" customFormat="1">
      <c r="A43" s="4"/>
      <c r="B43" s="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"/>
    </row>
    <row r="44" spans="1:25" s="3" customFormat="1">
      <c r="A44" s="4"/>
      <c r="B44" s="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"/>
    </row>
    <row r="45" spans="1:25" s="3" customFormat="1">
      <c r="A45" s="4"/>
      <c r="B45" s="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"/>
    </row>
    <row r="46" spans="1:25" s="3" customFormat="1">
      <c r="A46" s="4"/>
      <c r="B46" s="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"/>
    </row>
    <row r="47" spans="1:25" s="3" customFormat="1">
      <c r="A47" s="4"/>
      <c r="B47" s="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1"/>
    </row>
    <row r="48" spans="1:25" s="3" customFormat="1">
      <c r="A48" s="4"/>
      <c r="B48" s="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1"/>
    </row>
    <row r="49" spans="1:25" s="3" customFormat="1">
      <c r="A49" s="4"/>
      <c r="B49" s="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"/>
    </row>
    <row r="50" spans="1:25" s="3" customFormat="1">
      <c r="A50" s="4"/>
      <c r="B50" s="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"/>
    </row>
    <row r="51" spans="1:25" s="3" customFormat="1">
      <c r="A51" s="4"/>
      <c r="B51" s="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"/>
    </row>
    <row r="52" spans="1:25" s="3" customFormat="1">
      <c r="A52" s="4"/>
      <c r="B52" s="4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"/>
    </row>
    <row r="53" spans="1:25" s="3" customFormat="1">
      <c r="A53" s="4"/>
      <c r="B53" s="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1"/>
    </row>
    <row r="54" spans="1:25" s="3" customFormat="1">
      <c r="A54" s="4"/>
      <c r="B54" s="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1"/>
    </row>
    <row r="55" spans="1:25" s="3" customFormat="1">
      <c r="A55" s="4"/>
      <c r="B55" s="4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"/>
    </row>
    <row r="56" spans="1:25" s="3" customFormat="1">
      <c r="A56" s="4"/>
      <c r="B56" s="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"/>
    </row>
    <row r="57" spans="1:25" s="3" customFormat="1">
      <c r="A57" s="4"/>
      <c r="B57" s="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1"/>
    </row>
    <row r="58" spans="1:25" s="3" customFormat="1">
      <c r="A58" s="4"/>
      <c r="B58" s="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1"/>
    </row>
    <row r="59" spans="1:25" s="3" customFormat="1">
      <c r="A59" s="4"/>
      <c r="B59" s="4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1"/>
    </row>
    <row r="60" spans="1:25" s="3" customFormat="1">
      <c r="A60" s="4"/>
      <c r="B60" s="4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"/>
    </row>
    <row r="61" spans="1:25" s="3" customFormat="1">
      <c r="A61" s="4"/>
      <c r="B61" s="4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"/>
    </row>
    <row r="62" spans="1:25" s="3" customFormat="1">
      <c r="A62" s="4"/>
      <c r="B62" s="4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"/>
    </row>
    <row r="63" spans="1:25" s="3" customFormat="1">
      <c r="A63" s="4"/>
      <c r="B63" s="4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1"/>
    </row>
    <row r="64" spans="1:25" s="3" customFormat="1">
      <c r="A64" s="4"/>
      <c r="B64" s="4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1"/>
    </row>
    <row r="65" spans="1:25" s="3" customFormat="1">
      <c r="A65" s="4"/>
      <c r="B65" s="4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1"/>
    </row>
    <row r="66" spans="1:25" s="3" customFormat="1">
      <c r="A66" s="4"/>
      <c r="B66" s="4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1"/>
    </row>
    <row r="67" spans="1:25" s="3" customFormat="1">
      <c r="A67" s="4"/>
      <c r="B67" s="4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1"/>
    </row>
    <row r="68" spans="1:25" s="3" customFormat="1">
      <c r="A68" s="4"/>
      <c r="B68" s="4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"/>
    </row>
    <row r="69" spans="1:25" s="3" customFormat="1">
      <c r="A69" s="4"/>
      <c r="B69" s="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"/>
    </row>
    <row r="70" spans="1:25" s="3" customFormat="1">
      <c r="A70" s="4"/>
      <c r="B70" s="4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1"/>
    </row>
    <row r="71" spans="1:25" s="3" customFormat="1">
      <c r="A71" s="4"/>
      <c r="B71" s="4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1"/>
    </row>
    <row r="72" spans="1:25" s="3" customFormat="1">
      <c r="A72" s="4"/>
      <c r="B72" s="4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1"/>
    </row>
    <row r="73" spans="1:25" s="3" customFormat="1">
      <c r="A73" s="4"/>
      <c r="B73" s="4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1"/>
    </row>
    <row r="74" spans="1:25" s="3" customFormat="1">
      <c r="A74" s="4"/>
      <c r="B74" s="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1"/>
    </row>
    <row r="75" spans="1:25" s="3" customFormat="1">
      <c r="A75" s="4"/>
      <c r="B75" s="4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1"/>
    </row>
    <row r="76" spans="1:25" s="3" customFormat="1">
      <c r="A76" s="4"/>
      <c r="B76" s="4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1"/>
    </row>
    <row r="77" spans="1:25" s="3" customFormat="1">
      <c r="A77" s="4"/>
      <c r="B77" s="4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1"/>
    </row>
    <row r="78" spans="1:25" s="3" customFormat="1">
      <c r="A78" s="4"/>
      <c r="B78" s="4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1"/>
    </row>
    <row r="79" spans="1:25" s="3" customFormat="1">
      <c r="A79" s="4"/>
      <c r="B79" s="4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1"/>
    </row>
    <row r="80" spans="1:25" s="3" customFormat="1">
      <c r="A80" s="4"/>
      <c r="B80" s="4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1"/>
    </row>
    <row r="81" spans="1:25" s="3" customFormat="1">
      <c r="A81" s="4"/>
      <c r="B81" s="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1"/>
    </row>
    <row r="82" spans="1:25" s="3" customFormat="1">
      <c r="A82" s="4"/>
      <c r="B82" s="4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1"/>
    </row>
    <row r="83" spans="1:25" s="3" customFormat="1">
      <c r="A83" s="4"/>
      <c r="B83" s="4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1"/>
    </row>
    <row r="84" spans="1:25" s="3" customFormat="1">
      <c r="A84" s="4"/>
      <c r="B84" s="4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"/>
    </row>
    <row r="85" spans="1:25" s="3" customFormat="1">
      <c r="A85" s="4"/>
      <c r="B85" s="4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1"/>
    </row>
    <row r="86" spans="1:25" s="3" customFormat="1">
      <c r="A86" s="4"/>
      <c r="B86" s="4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1"/>
    </row>
    <row r="87" spans="1:25" s="3" customFormat="1">
      <c r="A87" s="4"/>
      <c r="B87" s="4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1"/>
    </row>
    <row r="88" spans="1:25" s="3" customFormat="1">
      <c r="A88" s="4"/>
      <c r="B88" s="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"/>
    </row>
    <row r="89" spans="1:25" s="3" customFormat="1">
      <c r="A89" s="4"/>
      <c r="B89" s="4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1"/>
    </row>
    <row r="90" spans="1:25" s="3" customFormat="1">
      <c r="A90" s="4"/>
      <c r="B90" s="4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1"/>
    </row>
    <row r="91" spans="1:25" s="3" customFormat="1">
      <c r="A91" s="4"/>
      <c r="B91" s="4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1"/>
    </row>
    <row r="92" spans="1:25" s="3" customFormat="1">
      <c r="A92" s="4"/>
      <c r="B92" s="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1"/>
    </row>
    <row r="93" spans="1:25" s="3" customFormat="1">
      <c r="A93" s="4"/>
      <c r="B93" s="4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1"/>
    </row>
    <row r="94" spans="1:25" s="3" customFormat="1">
      <c r="A94" s="4"/>
      <c r="B94" s="4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1"/>
    </row>
  </sheetData>
  <mergeCells count="23">
    <mergeCell ref="A29:B29"/>
    <mergeCell ref="A9:X9"/>
    <mergeCell ref="R4:S6"/>
    <mergeCell ref="V4:V6"/>
    <mergeCell ref="E5:I5"/>
    <mergeCell ref="N4:O6"/>
    <mergeCell ref="A30:B30"/>
    <mergeCell ref="A1:X1"/>
    <mergeCell ref="A3:A7"/>
    <mergeCell ref="B3:B7"/>
    <mergeCell ref="C3:C6"/>
    <mergeCell ref="D3:X3"/>
    <mergeCell ref="D4:I4"/>
    <mergeCell ref="P4:Q6"/>
    <mergeCell ref="T4:U6"/>
    <mergeCell ref="L4:M6"/>
    <mergeCell ref="A28:B28"/>
    <mergeCell ref="D10:X10"/>
    <mergeCell ref="A10:C10"/>
    <mergeCell ref="D5:D6"/>
    <mergeCell ref="W4:W6"/>
    <mergeCell ref="X4:X6"/>
    <mergeCell ref="J4:K6"/>
  </mergeCells>
  <phoneticPr fontId="15" type="noConversion"/>
  <printOptions horizontalCentered="1"/>
  <pageMargins left="0.15748031496062992" right="0.15748031496062992" top="0.35433070866141736" bottom="0.23622047244094491" header="0.15748031496062992" footer="0.15748031496062992"/>
  <pageSetup paperSize="9" scale="3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характеристика мкд</vt:lpstr>
      <vt:lpstr>виды работ </vt:lpstr>
      <vt:lpstr>'виды работ '!Заголовки_для_печати</vt:lpstr>
      <vt:lpstr>'характеристика мкд'!Заголовки_для_печати</vt:lpstr>
      <vt:lpstr>'виды работ '!Область_печати</vt:lpstr>
      <vt:lpstr>'характеристика мкд'!Область_печати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2016-08-29T10:52:16Z</cp:lastPrinted>
  <dcterms:created xsi:type="dcterms:W3CDTF">2006-09-16T00:00:00Z</dcterms:created>
  <dcterms:modified xsi:type="dcterms:W3CDTF">2016-08-31T14:02:33Z</dcterms:modified>
</cp:coreProperties>
</file>