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Прилож 31" sheetId="1" r:id="rId1"/>
    <sheet name="изм не печатать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1" i="2"/>
  <c r="K20"/>
  <c r="K19"/>
  <c r="K18"/>
  <c r="K17"/>
  <c r="K16"/>
  <c r="K15"/>
  <c r="K14"/>
  <c r="K13"/>
  <c r="K12"/>
  <c r="K11"/>
  <c r="K10"/>
  <c r="G21"/>
  <c r="F21"/>
  <c r="D21"/>
  <c r="H20"/>
  <c r="G20"/>
  <c r="G19"/>
  <c r="H19" s="1"/>
  <c r="H18"/>
  <c r="G18"/>
  <c r="G17"/>
  <c r="H17" s="1"/>
  <c r="G16"/>
  <c r="H16" s="1"/>
  <c r="H15"/>
  <c r="G15"/>
  <c r="H14"/>
  <c r="G14"/>
  <c r="G13"/>
  <c r="H13" s="1"/>
  <c r="H12"/>
  <c r="G12"/>
  <c r="H11"/>
  <c r="G11"/>
  <c r="H10"/>
  <c r="G10"/>
  <c r="H21" l="1"/>
</calcChain>
</file>

<file path=xl/sharedStrings.xml><?xml version="1.0" encoding="utf-8"?>
<sst xmlns="http://schemas.openxmlformats.org/spreadsheetml/2006/main" count="66" uniqueCount="52">
  <si>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</si>
  <si>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</si>
  <si>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</si>
  <si>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</si>
  <si>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</si>
  <si>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</si>
  <si>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</si>
  <si>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</si>
  <si>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</si>
  <si>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</si>
  <si>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</si>
  <si>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</si>
  <si>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</si>
  <si>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</si>
  <si>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</si>
  <si>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</si>
  <si>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</si>
  <si>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2016 год
</t>
  </si>
  <si>
    <t>Приложение 31</t>
  </si>
  <si>
    <t>от 2016 года №</t>
  </si>
  <si>
    <t>от      12.2016 года №</t>
  </si>
  <si>
    <t xml:space="preserve">КВД: 2.02.04999.  .    .   </t>
  </si>
  <si>
    <t>40% МБТ (ПОПРАВКИ, ДЕКАБРЬ 2016)</t>
  </si>
  <si>
    <t>Единица измерения руб.</t>
  </si>
  <si>
    <t>Бюджет</t>
  </si>
  <si>
    <t>КВД</t>
  </si>
  <si>
    <t>МБТ план на 02.12.2016</t>
  </si>
  <si>
    <t>остаток плана на 02.12.16 после перечисления январь-октябрь (Капустина)</t>
  </si>
  <si>
    <t>аренда за ноябрь</t>
  </si>
  <si>
    <t>продажа за ноябрь</t>
  </si>
  <si>
    <t>40 % к перечислению за ноябрь</t>
  </si>
  <si>
    <t>остаток после переч ноября</t>
  </si>
  <si>
    <t>ПОПРАВКИ</t>
  </si>
  <si>
    <t>бюджетные назначения после поправок</t>
  </si>
  <si>
    <t>Бюджет МО "Большеколпанское сельское поселение"</t>
  </si>
  <si>
    <t>2.02.04999.10.0000.151</t>
  </si>
  <si>
    <t>Бюджет МО "Веревское сельское поселение"</t>
  </si>
  <si>
    <t>Бюджет МО "Войсковицкое сельское поселение"</t>
  </si>
  <si>
    <t>Бюджет МО "Елизаветинское сельское поселение"</t>
  </si>
  <si>
    <t>Бюджет МО "Кобринское сельское поселение"</t>
  </si>
  <si>
    <t>Бюджет МО "Новосветское сельское поселение"</t>
  </si>
  <si>
    <t>Бюджет МО "Пудомягское сельское поселение"</t>
  </si>
  <si>
    <t>Бюджет МО "Пудостьское сельское поселение"</t>
  </si>
  <si>
    <t>Бюджет МО "Рождественское сельское поселение"</t>
  </si>
  <si>
    <t>Бюджет МО "Сусанинское сельское поселение"</t>
  </si>
  <si>
    <t>Бюджет МО "Сяськелевское сельское поселение"</t>
  </si>
  <si>
    <t>Итого</t>
  </si>
  <si>
    <t>последний срок оплаты аренды - 15 ноября, после-только долги</t>
  </si>
  <si>
    <t>Паркачева Е.А. 9-05-24</t>
  </si>
  <si>
    <t>в тыс.руб.</t>
  </si>
  <si>
    <t>Пудость аренда в дек поступит 872 000 руб.</t>
  </si>
  <si>
    <t>Войсковицы продажа поступит 4 066 000 руб.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</si>
</sst>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/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5" fillId="2" borderId="1" xfId="0" applyNumberFormat="1" applyFont="1" applyFill="1" applyBorder="1"/>
    <xf numFmtId="4" fontId="7" fillId="2" borderId="1" xfId="0" applyNumberFormat="1" applyFont="1" applyFill="1" applyBorder="1" applyAlignment="1" applyProtection="1">
      <alignment horizontal="right" vertical="center" wrapText="1"/>
    </xf>
    <xf numFmtId="4" fontId="7" fillId="2" borderId="1" xfId="0" applyNumberFormat="1" applyFont="1" applyFill="1" applyBorder="1"/>
    <xf numFmtId="4" fontId="4" fillId="0" borderId="1" xfId="0" applyNumberFormat="1" applyFont="1" applyBorder="1"/>
    <xf numFmtId="4" fontId="5" fillId="3" borderId="1" xfId="0" applyNumberFormat="1" applyFont="1" applyFill="1" applyBorder="1"/>
    <xf numFmtId="4" fontId="6" fillId="0" borderId="1" xfId="0" applyNumberFormat="1" applyFont="1" applyBorder="1"/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4" fontId="7" fillId="2" borderId="1" xfId="0" applyNumberFormat="1" applyFont="1" applyFill="1" applyBorder="1" applyAlignment="1" applyProtection="1">
      <alignment horizontal="right"/>
    </xf>
    <xf numFmtId="0" fontId="4" fillId="0" borderId="0" xfId="0" applyFont="1"/>
    <xf numFmtId="0" fontId="4" fillId="2" borderId="0" xfId="0" applyFont="1" applyFill="1"/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B27" sqref="B27"/>
    </sheetView>
  </sheetViews>
  <sheetFormatPr defaultRowHeight="15"/>
  <cols>
    <col min="1" max="1" width="9.85546875" customWidth="1"/>
    <col min="2" max="2" width="43.5703125" customWidth="1"/>
    <col min="3" max="3" width="29.140625" customWidth="1"/>
  </cols>
  <sheetData>
    <row r="1" spans="1:4" ht="15" customHeight="1">
      <c r="C1" s="7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20</v>
      </c>
    </row>
    <row r="5" spans="1:4" ht="15" customHeight="1">
      <c r="C5" s="3"/>
    </row>
    <row r="6" spans="1:4" ht="111" customHeight="1">
      <c r="A6" s="37" t="s">
        <v>17</v>
      </c>
      <c r="B6" s="37"/>
      <c r="C6" s="37"/>
    </row>
    <row r="7" spans="1:4" ht="47.25" customHeight="1">
      <c r="A7" s="36" t="s">
        <v>0</v>
      </c>
      <c r="B7" s="36" t="s">
        <v>1</v>
      </c>
      <c r="C7" s="36" t="s">
        <v>2</v>
      </c>
      <c r="D7" s="1"/>
    </row>
    <row r="8" spans="1:4">
      <c r="A8" s="36"/>
      <c r="B8" s="36"/>
      <c r="C8" s="36"/>
      <c r="D8" s="1"/>
    </row>
    <row r="9" spans="1:4" ht="19.5" customHeight="1">
      <c r="A9" s="2">
        <v>601</v>
      </c>
      <c r="B9" s="6" t="s">
        <v>3</v>
      </c>
      <c r="C9" s="8">
        <v>2300</v>
      </c>
      <c r="D9" s="1"/>
    </row>
    <row r="10" spans="1:4" ht="19.5" customHeight="1">
      <c r="A10" s="2">
        <v>602</v>
      </c>
      <c r="B10" s="6" t="s">
        <v>4</v>
      </c>
      <c r="C10" s="8">
        <v>15363.4</v>
      </c>
      <c r="D10" s="1"/>
    </row>
    <row r="11" spans="1:4" ht="19.5" customHeight="1">
      <c r="A11" s="2">
        <v>603</v>
      </c>
      <c r="B11" s="6" t="s">
        <v>5</v>
      </c>
      <c r="C11" s="8">
        <v>4060</v>
      </c>
      <c r="D11" s="1"/>
    </row>
    <row r="12" spans="1:4" ht="19.5" customHeight="1">
      <c r="A12" s="2">
        <v>607</v>
      </c>
      <c r="B12" s="6" t="s">
        <v>6</v>
      </c>
      <c r="C12" s="8">
        <v>2500</v>
      </c>
      <c r="D12" s="1"/>
    </row>
    <row r="13" spans="1:4" ht="19.5" customHeight="1">
      <c r="A13" s="2">
        <v>608</v>
      </c>
      <c r="B13" s="6" t="s">
        <v>7</v>
      </c>
      <c r="C13" s="8">
        <v>3544</v>
      </c>
      <c r="D13" s="1"/>
    </row>
    <row r="14" spans="1:4" ht="19.5" customHeight="1">
      <c r="A14" s="2">
        <v>610</v>
      </c>
      <c r="B14" s="6" t="s">
        <v>8</v>
      </c>
      <c r="C14" s="8">
        <v>5229.5</v>
      </c>
      <c r="D14" s="1"/>
    </row>
    <row r="15" spans="1:4" ht="19.5" customHeight="1">
      <c r="A15" s="2">
        <v>611</v>
      </c>
      <c r="B15" s="6" t="s">
        <v>9</v>
      </c>
      <c r="C15" s="8">
        <v>5390</v>
      </c>
      <c r="D15" s="1"/>
    </row>
    <row r="16" spans="1:4" ht="19.5" customHeight="1">
      <c r="A16" s="2">
        <v>612</v>
      </c>
      <c r="B16" s="6" t="s">
        <v>10</v>
      </c>
      <c r="C16" s="8">
        <v>4800</v>
      </c>
      <c r="D16" s="1"/>
    </row>
    <row r="17" spans="1:4" ht="19.5" customHeight="1">
      <c r="A17" s="2">
        <v>613</v>
      </c>
      <c r="B17" s="6" t="s">
        <v>11</v>
      </c>
      <c r="C17" s="8">
        <v>2680</v>
      </c>
      <c r="D17" s="1"/>
    </row>
    <row r="18" spans="1:4" ht="19.5" customHeight="1">
      <c r="A18" s="2">
        <v>615</v>
      </c>
      <c r="B18" s="6" t="s">
        <v>12</v>
      </c>
      <c r="C18" s="8">
        <v>3250</v>
      </c>
      <c r="D18" s="1"/>
    </row>
    <row r="19" spans="1:4" ht="19.5" customHeight="1">
      <c r="A19" s="2">
        <v>616</v>
      </c>
      <c r="B19" s="6" t="s">
        <v>13</v>
      </c>
      <c r="C19" s="8">
        <v>2690</v>
      </c>
      <c r="D19" s="1"/>
    </row>
    <row r="20" spans="1:4" ht="19.5" customHeight="1">
      <c r="A20" s="2"/>
      <c r="B20" s="5" t="s">
        <v>16</v>
      </c>
      <c r="C20" s="9">
        <v>51806.9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opLeftCell="A4" workbookViewId="0">
      <selection activeCell="A7" sqref="A7:K28"/>
    </sheetView>
  </sheetViews>
  <sheetFormatPr defaultRowHeight="15"/>
  <cols>
    <col min="1" max="1" width="42.42578125" customWidth="1"/>
    <col min="2" max="2" width="23.7109375" customWidth="1"/>
    <col min="3" max="4" width="14.28515625" customWidth="1"/>
    <col min="5" max="5" width="12.85546875" customWidth="1"/>
    <col min="6" max="6" width="11.85546875" bestFit="1" customWidth="1"/>
    <col min="7" max="9" width="13.140625" bestFit="1" customWidth="1"/>
    <col min="10" max="10" width="18.7109375" customWidth="1"/>
    <col min="11" max="11" width="13.7109375" customWidth="1"/>
  </cols>
  <sheetData>
    <row r="1" spans="1:11" ht="15" customHeight="1">
      <c r="C1" s="7"/>
      <c r="D1" s="7"/>
      <c r="E1" s="7" t="s">
        <v>18</v>
      </c>
    </row>
    <row r="2" spans="1:11" ht="15" customHeight="1">
      <c r="C2" s="4"/>
      <c r="D2" s="4"/>
      <c r="E2" s="4" t="s">
        <v>14</v>
      </c>
    </row>
    <row r="3" spans="1:11" ht="15" customHeight="1">
      <c r="C3" s="4"/>
      <c r="D3" s="4"/>
      <c r="E3" s="4" t="s">
        <v>15</v>
      </c>
    </row>
    <row r="4" spans="1:11" ht="15" customHeight="1">
      <c r="C4" s="4"/>
      <c r="D4" s="4"/>
      <c r="E4" s="4" t="s">
        <v>19</v>
      </c>
    </row>
    <row r="5" spans="1:11" ht="15" customHeight="1">
      <c r="C5" s="3"/>
    </row>
    <row r="6" spans="1:11" ht="138" customHeight="1">
      <c r="A6" s="38" t="s">
        <v>17</v>
      </c>
      <c r="B6" s="38"/>
      <c r="C6" s="38"/>
      <c r="D6" s="38"/>
      <c r="E6" s="38"/>
    </row>
    <row r="7" spans="1:11" ht="15.75">
      <c r="A7" s="10" t="s">
        <v>21</v>
      </c>
      <c r="B7" s="39" t="s">
        <v>22</v>
      </c>
      <c r="C7" s="39"/>
      <c r="D7" s="39"/>
      <c r="E7" s="39"/>
      <c r="F7" s="39"/>
      <c r="G7" s="39"/>
      <c r="H7" s="39"/>
      <c r="I7" s="39"/>
    </row>
    <row r="8" spans="1:11" ht="15.75">
      <c r="A8" s="11" t="s">
        <v>23</v>
      </c>
      <c r="B8" s="40"/>
      <c r="C8" s="40"/>
      <c r="D8" s="40"/>
      <c r="E8" s="40"/>
      <c r="F8" s="40"/>
      <c r="G8" s="40"/>
      <c r="H8" s="40"/>
      <c r="I8" s="40"/>
    </row>
    <row r="9" spans="1:11" ht="126">
      <c r="A9" s="12" t="s">
        <v>24</v>
      </c>
      <c r="B9" s="12" t="s">
        <v>25</v>
      </c>
      <c r="C9" s="12" t="s">
        <v>26</v>
      </c>
      <c r="D9" s="13" t="s">
        <v>27</v>
      </c>
      <c r="E9" s="14" t="s">
        <v>28</v>
      </c>
      <c r="F9" s="14" t="s">
        <v>29</v>
      </c>
      <c r="G9" s="15" t="s">
        <v>30</v>
      </c>
      <c r="H9" s="16" t="s">
        <v>31</v>
      </c>
      <c r="I9" s="17" t="s">
        <v>32</v>
      </c>
      <c r="J9" s="18" t="s">
        <v>33</v>
      </c>
      <c r="K9" s="34" t="s">
        <v>49</v>
      </c>
    </row>
    <row r="10" spans="1:11" ht="31.5">
      <c r="A10" s="19" t="s">
        <v>34</v>
      </c>
      <c r="B10" s="20" t="s">
        <v>35</v>
      </c>
      <c r="C10" s="21">
        <v>2600000</v>
      </c>
      <c r="D10" s="22">
        <v>1003246</v>
      </c>
      <c r="E10" s="23">
        <v>650787.79</v>
      </c>
      <c r="F10" s="24">
        <v>58402</v>
      </c>
      <c r="G10" s="22">
        <f>SUM(E10+F10)*40/100</f>
        <v>283675.91600000003</v>
      </c>
      <c r="H10" s="25">
        <f>SUM(D10-G10)</f>
        <v>719570.08400000003</v>
      </c>
      <c r="I10" s="26">
        <v>-300000</v>
      </c>
      <c r="J10" s="27">
        <v>2300000</v>
      </c>
      <c r="K10" s="35">
        <f>SUM(J10/1000)</f>
        <v>2300</v>
      </c>
    </row>
    <row r="11" spans="1:11" ht="31.5">
      <c r="A11" s="19" t="s">
        <v>36</v>
      </c>
      <c r="B11" s="20" t="s">
        <v>35</v>
      </c>
      <c r="C11" s="21">
        <v>14663400</v>
      </c>
      <c r="D11" s="22">
        <v>2465603</v>
      </c>
      <c r="E11" s="23">
        <v>7099140.6900000004</v>
      </c>
      <c r="F11" s="24">
        <v>344696</v>
      </c>
      <c r="G11" s="22">
        <f t="shared" ref="G11:G21" si="0">SUM(E11+F11)*40/100</f>
        <v>2977534.6760000004</v>
      </c>
      <c r="H11" s="25">
        <f t="shared" ref="H11:H21" si="1">SUM(D11-G11)</f>
        <v>-511931.67600000044</v>
      </c>
      <c r="I11" s="26">
        <v>700000</v>
      </c>
      <c r="J11" s="27">
        <v>15363400</v>
      </c>
      <c r="K11" s="35">
        <f t="shared" ref="K11:K21" si="2">SUM(J11/1000)</f>
        <v>15363.4</v>
      </c>
    </row>
    <row r="12" spans="1:11" ht="31.5">
      <c r="A12" s="19" t="s">
        <v>37</v>
      </c>
      <c r="B12" s="20" t="s">
        <v>35</v>
      </c>
      <c r="C12" s="21">
        <v>2560000</v>
      </c>
      <c r="D12" s="22">
        <v>662960</v>
      </c>
      <c r="E12" s="23">
        <v>675231.13</v>
      </c>
      <c r="F12" s="24"/>
      <c r="G12" s="22">
        <f t="shared" si="0"/>
        <v>270092.45199999999</v>
      </c>
      <c r="H12" s="25">
        <f t="shared" si="1"/>
        <v>392867.54800000001</v>
      </c>
      <c r="I12" s="26">
        <v>1500000</v>
      </c>
      <c r="J12" s="27">
        <v>4060000</v>
      </c>
      <c r="K12" s="35">
        <f t="shared" si="2"/>
        <v>4060</v>
      </c>
    </row>
    <row r="13" spans="1:11" ht="31.5">
      <c r="A13" s="19" t="s">
        <v>38</v>
      </c>
      <c r="B13" s="20" t="s">
        <v>35</v>
      </c>
      <c r="C13" s="21">
        <v>2720000</v>
      </c>
      <c r="D13" s="22">
        <v>1047500</v>
      </c>
      <c r="E13" s="23">
        <v>517000.17</v>
      </c>
      <c r="F13" s="24">
        <v>435320</v>
      </c>
      <c r="G13" s="22">
        <f t="shared" si="0"/>
        <v>380928.06799999997</v>
      </c>
      <c r="H13" s="25">
        <f t="shared" si="1"/>
        <v>666571.93200000003</v>
      </c>
      <c r="I13" s="26">
        <v>-220000</v>
      </c>
      <c r="J13" s="27">
        <v>2500000</v>
      </c>
      <c r="K13" s="35">
        <f t="shared" si="2"/>
        <v>2500</v>
      </c>
    </row>
    <row r="14" spans="1:11" ht="31.5">
      <c r="A14" s="19" t="s">
        <v>39</v>
      </c>
      <c r="B14" s="20" t="s">
        <v>35</v>
      </c>
      <c r="C14" s="21">
        <v>2644000</v>
      </c>
      <c r="D14" s="22">
        <v>656784</v>
      </c>
      <c r="E14" s="23">
        <v>191572.51</v>
      </c>
      <c r="F14" s="24">
        <v>3167330</v>
      </c>
      <c r="G14" s="22">
        <f t="shared" si="0"/>
        <v>1343561.0039999997</v>
      </c>
      <c r="H14" s="25">
        <f t="shared" si="1"/>
        <v>-686777.00399999972</v>
      </c>
      <c r="I14" s="26">
        <v>900000</v>
      </c>
      <c r="J14" s="27">
        <v>3544000</v>
      </c>
      <c r="K14" s="35">
        <f t="shared" si="2"/>
        <v>3544</v>
      </c>
    </row>
    <row r="15" spans="1:11" ht="31.5">
      <c r="A15" s="19" t="s">
        <v>40</v>
      </c>
      <c r="B15" s="20" t="s">
        <v>35</v>
      </c>
      <c r="C15" s="21">
        <v>4539500</v>
      </c>
      <c r="D15" s="22">
        <v>317645</v>
      </c>
      <c r="E15" s="23">
        <v>2292098.83</v>
      </c>
      <c r="F15" s="24"/>
      <c r="G15" s="22">
        <f t="shared" si="0"/>
        <v>916839.53200000001</v>
      </c>
      <c r="H15" s="25">
        <f t="shared" si="1"/>
        <v>-599194.53200000001</v>
      </c>
      <c r="I15" s="26">
        <v>690000</v>
      </c>
      <c r="J15" s="27">
        <v>5229500</v>
      </c>
      <c r="K15" s="35">
        <f t="shared" si="2"/>
        <v>5229.5</v>
      </c>
    </row>
    <row r="16" spans="1:11" ht="31.5">
      <c r="A16" s="19" t="s">
        <v>41</v>
      </c>
      <c r="B16" s="20" t="s">
        <v>35</v>
      </c>
      <c r="C16" s="21">
        <v>6290000</v>
      </c>
      <c r="D16" s="22">
        <v>1865156</v>
      </c>
      <c r="E16" s="23">
        <v>1235742.1200000001</v>
      </c>
      <c r="F16" s="24">
        <v>515481</v>
      </c>
      <c r="G16" s="22">
        <f t="shared" si="0"/>
        <v>700489.24800000014</v>
      </c>
      <c r="H16" s="25">
        <f t="shared" si="1"/>
        <v>1164666.7519999999</v>
      </c>
      <c r="I16" s="26">
        <v>-900000</v>
      </c>
      <c r="J16" s="27">
        <v>5390000</v>
      </c>
      <c r="K16" s="35">
        <f t="shared" si="2"/>
        <v>5390</v>
      </c>
    </row>
    <row r="17" spans="1:11" ht="31.5">
      <c r="A17" s="19" t="s">
        <v>42</v>
      </c>
      <c r="B17" s="20" t="s">
        <v>35</v>
      </c>
      <c r="C17" s="21">
        <v>4950000</v>
      </c>
      <c r="D17" s="22">
        <v>1167381</v>
      </c>
      <c r="E17" s="23">
        <v>835193.71</v>
      </c>
      <c r="F17" s="24">
        <v>281740</v>
      </c>
      <c r="G17" s="22">
        <f t="shared" si="0"/>
        <v>446773.484</v>
      </c>
      <c r="H17" s="25">
        <f t="shared" si="1"/>
        <v>720607.51600000006</v>
      </c>
      <c r="I17" s="26">
        <v>-150000</v>
      </c>
      <c r="J17" s="27">
        <v>4800000</v>
      </c>
      <c r="K17" s="35">
        <f t="shared" si="2"/>
        <v>4800</v>
      </c>
    </row>
    <row r="18" spans="1:11" ht="31.5">
      <c r="A18" s="19" t="s">
        <v>43</v>
      </c>
      <c r="B18" s="20" t="s">
        <v>35</v>
      </c>
      <c r="C18" s="21">
        <v>2630000</v>
      </c>
      <c r="D18" s="22">
        <v>730422</v>
      </c>
      <c r="E18" s="23">
        <v>1261986.79</v>
      </c>
      <c r="F18" s="24">
        <v>153563</v>
      </c>
      <c r="G18" s="22">
        <f t="shared" si="0"/>
        <v>566219.91599999997</v>
      </c>
      <c r="H18" s="25">
        <f t="shared" si="1"/>
        <v>164202.08400000003</v>
      </c>
      <c r="I18" s="26">
        <v>50000</v>
      </c>
      <c r="J18" s="27">
        <v>2680000</v>
      </c>
      <c r="K18" s="35">
        <f t="shared" si="2"/>
        <v>2680</v>
      </c>
    </row>
    <row r="19" spans="1:11" ht="31.5">
      <c r="A19" s="19" t="s">
        <v>44</v>
      </c>
      <c r="B19" s="20" t="s">
        <v>35</v>
      </c>
      <c r="C19" s="21">
        <v>2500000</v>
      </c>
      <c r="D19" s="22">
        <v>-327256</v>
      </c>
      <c r="E19" s="23">
        <v>243488.12</v>
      </c>
      <c r="F19" s="24">
        <v>489641</v>
      </c>
      <c r="G19" s="22">
        <f t="shared" si="0"/>
        <v>293251.64799999999</v>
      </c>
      <c r="H19" s="25">
        <f t="shared" si="1"/>
        <v>-620507.64800000004</v>
      </c>
      <c r="I19" s="26">
        <v>750000</v>
      </c>
      <c r="J19" s="27">
        <v>3250000</v>
      </c>
      <c r="K19" s="35">
        <f t="shared" si="2"/>
        <v>3250</v>
      </c>
    </row>
    <row r="20" spans="1:11" ht="31.5">
      <c r="A20" s="19" t="s">
        <v>45</v>
      </c>
      <c r="B20" s="20" t="s">
        <v>35</v>
      </c>
      <c r="C20" s="21">
        <v>1690000</v>
      </c>
      <c r="D20" s="22">
        <v>842370</v>
      </c>
      <c r="E20" s="23">
        <v>377439.42</v>
      </c>
      <c r="F20" s="24">
        <v>3351826</v>
      </c>
      <c r="G20" s="22">
        <f t="shared" si="0"/>
        <v>1491706.1680000001</v>
      </c>
      <c r="H20" s="25">
        <f t="shared" si="1"/>
        <v>-649336.16800000006</v>
      </c>
      <c r="I20" s="26">
        <v>1000000</v>
      </c>
      <c r="J20" s="27">
        <v>2690000</v>
      </c>
      <c r="K20" s="35">
        <f t="shared" si="2"/>
        <v>2690</v>
      </c>
    </row>
    <row r="21" spans="1:11" ht="15.75">
      <c r="A21" s="28" t="s">
        <v>46</v>
      </c>
      <c r="B21" s="29"/>
      <c r="C21" s="30">
        <v>47786900</v>
      </c>
      <c r="D21" s="22">
        <f>SUM(D10:D20)</f>
        <v>10431811</v>
      </c>
      <c r="E21" s="31">
        <v>15379681.279999999</v>
      </c>
      <c r="F21" s="24">
        <f>SUM(F10:F20)</f>
        <v>8797999</v>
      </c>
      <c r="G21" s="22">
        <f t="shared" si="0"/>
        <v>9671072.1119999997</v>
      </c>
      <c r="H21" s="25">
        <f t="shared" si="1"/>
        <v>760738.88800000027</v>
      </c>
      <c r="I21" s="26">
        <v>4020000</v>
      </c>
      <c r="J21" s="27">
        <v>51806900</v>
      </c>
      <c r="K21" s="35">
        <f t="shared" si="2"/>
        <v>51806.9</v>
      </c>
    </row>
    <row r="22" spans="1:11" ht="15.75">
      <c r="A22" s="32"/>
      <c r="B22" s="32"/>
      <c r="C22" s="32"/>
      <c r="D22" s="33"/>
      <c r="E22" s="33"/>
      <c r="F22" s="33"/>
      <c r="G22" s="33"/>
      <c r="H22" s="32"/>
      <c r="I22" s="32"/>
    </row>
    <row r="23" spans="1:11" ht="15.75">
      <c r="A23" s="32" t="s">
        <v>47</v>
      </c>
      <c r="B23" s="32"/>
      <c r="C23" s="32"/>
      <c r="D23" s="33"/>
      <c r="E23" s="33"/>
      <c r="F23" s="33"/>
      <c r="G23" s="33"/>
      <c r="H23" s="32"/>
      <c r="I23" s="32"/>
    </row>
    <row r="24" spans="1:11" ht="15.75">
      <c r="A24" s="32" t="s">
        <v>50</v>
      </c>
      <c r="B24" s="32"/>
      <c r="C24" s="32"/>
      <c r="D24" s="33"/>
      <c r="E24" s="33"/>
      <c r="F24" s="33"/>
      <c r="G24" s="33"/>
      <c r="H24" s="32"/>
      <c r="I24" s="32"/>
    </row>
    <row r="25" spans="1:11" ht="15.75">
      <c r="A25" s="32" t="s">
        <v>51</v>
      </c>
      <c r="B25" s="32"/>
      <c r="C25" s="32"/>
      <c r="D25" s="33"/>
      <c r="E25" s="33"/>
      <c r="F25" s="33"/>
      <c r="G25" s="33"/>
      <c r="H25" s="32"/>
      <c r="I25" s="32"/>
    </row>
    <row r="26" spans="1:11" ht="15.75">
      <c r="A26" s="32"/>
      <c r="B26" s="32"/>
      <c r="C26" s="32"/>
    </row>
    <row r="27" spans="1:11" ht="15.75">
      <c r="A27" s="32"/>
      <c r="B27" s="32"/>
      <c r="C27" s="32"/>
    </row>
    <row r="28" spans="1:11" ht="15.75">
      <c r="A28" s="32" t="s">
        <v>48</v>
      </c>
      <c r="B28" s="32"/>
      <c r="C28" s="32"/>
    </row>
    <row r="29" spans="1:11" ht="15.75">
      <c r="A29" s="32"/>
      <c r="B29" s="32"/>
      <c r="C29" s="32"/>
    </row>
  </sheetData>
  <mergeCells count="2">
    <mergeCell ref="A6:E6"/>
    <mergeCell ref="B7:I8"/>
  </mergeCells>
  <pageMargins left="0" right="0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31</vt:lpstr>
      <vt:lpstr>изм не печатать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komf1</cp:lastModifiedBy>
  <cp:lastPrinted>2016-12-05T08:09:39Z</cp:lastPrinted>
  <dcterms:created xsi:type="dcterms:W3CDTF">2015-02-12T07:42:40Z</dcterms:created>
  <dcterms:modified xsi:type="dcterms:W3CDTF">2016-12-05T14:32:13Z</dcterms:modified>
</cp:coreProperties>
</file>