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<sst xmlns="http://schemas.openxmlformats.org/spreadsheetml/2006/main" count="57" uniqueCount="50">
  <si>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</si>
  <si>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</si>
  <si>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</si>
  <si>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</si>
  <si>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</si>
  <si>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</si>
  <si>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</si>
  <si>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</si>
  <si>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</si>
  <si>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</si>
  <si>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</si>
  <si>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</si>
  <si>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</si>
  <si>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</si>
  <si>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</si>
  <si>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</si>
  <si>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</si>
  <si>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</si>
  <si>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</si>
  <si>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</si>
  <si>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</si>
  <si>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</si>
  <si>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</si>
  <si>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</si>
  <si>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</si>
  <si>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</si>
  <si>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</si>
  <si>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</si>
  <si>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</si>
  <si>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</si>
  <si>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</si>
  <si>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</si>
  <si>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</si>
  <si>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</si>
  <si>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>Создание условий для обеспечения качественным жильем граждан МО "Город Гатчина"</t>
  </si>
  <si>
    <t>Стимулирование экономической активности в МО «Город Гатчина»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</si>
  <si>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</si>
  <si>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</si>
  <si>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</si>
  <si>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Формирование законопослушного поведения участников дорожного движения в МО "Город Гатчина"</t>
  </si>
  <si>
    <t>Инфраструктурное развитие земельных участков на территории МО «Город Гатчина».</t>
  </si>
  <si>
    <t xml:space="preserve">Развитие культуры в МО "Город Гатчина" </t>
  </si>
  <si>
    <t>Общество и власть в МО  «Город Гатчина»</t>
  </si>
  <si>
    <t xml:space="preserve">Обеспечение устойчивого функционирования  коммунальной, инженерной инфраструктуры и повышение энергоэффективности в МО «Город Гатчина» </t>
  </si>
  <si>
    <t>Умный город Гатчина</t>
  </si>
  <si>
    <t xml:space="preserve"> Регулирование градостроительной деятельности в МО «Город Гатчина»</t>
  </si>
  <si>
    <t>ПЛАН на 2021 год (тыс. руб.)</t>
  </si>
  <si>
    <t>Исполнение бюджетных ассигнований на реализацию муниципальных программ МО "Город Гатчина" за 1-ое полугодие 2021г.</t>
  </si>
  <si>
    <t>ФАКТ за 1-ое полугодие 2021 года (тыс. руб.)</t>
  </si>
  <si>
    <t>Строительство, реконструкция и ремонт автомобильных дорог местного значения, благоустройство  территории МО «Город Гатчина»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</si>
</sst>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 shrinkToFit="1"/>
    </xf>
    <xf numFmtId="172" fontId="6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4" fillId="0" borderId="0" xfId="0" applyNumberFormat="1" applyFont="1" applyAlignment="1">
      <alignment vertical="center"/>
    </xf>
    <xf numFmtId="172" fontId="6" fillId="32" borderId="10" xfId="0" applyNumberFormat="1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 wrapText="1"/>
    </xf>
    <xf numFmtId="172" fontId="9" fillId="0" borderId="17" xfId="0" applyNumberFormat="1" applyFont="1" applyBorder="1" applyAlignment="1">
      <alignment horizontal="center" vertical="center" wrapText="1"/>
    </xf>
    <xf numFmtId="172" fontId="9" fillId="0" borderId="18" xfId="0" applyNumberFormat="1" applyFont="1" applyBorder="1" applyAlignment="1">
      <alignment horizontal="center" vertical="center" wrapText="1"/>
    </xf>
    <xf numFmtId="172" fontId="9" fillId="0" borderId="19" xfId="0" applyNumberFormat="1" applyFont="1" applyBorder="1" applyAlignment="1">
      <alignment horizontal="center" vertical="center" wrapText="1"/>
    </xf>
    <xf numFmtId="172" fontId="9" fillId="0" borderId="20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74" fontId="28" fillId="34" borderId="10" xfId="0" applyNumberFormat="1" applyFont="1" applyFill="1" applyBorder="1" applyAlignment="1">
      <alignment horizontal="center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" sqref="A6"/>
    </sheetView>
  </sheetViews>
  <sheetFormatPr defaultColWidth="9.140625" defaultRowHeight="12.75"/>
  <cols>
    <col min="1" max="1" width="52.7109375" style="10" customWidth="1"/>
    <col min="2" max="2" width="18.140625" style="11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4.28125" style="1" customWidth="1"/>
    <col min="10" max="10" width="14.421875" style="1" customWidth="1"/>
    <col min="11" max="11" width="16.8515625" style="1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1"/>
      <c r="B1" s="18" t="s">
        <v>47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8" customHeight="1">
      <c r="A2" s="21"/>
      <c r="B2" s="23" t="s">
        <v>38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18" customHeight="1">
      <c r="A3" s="21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15" customHeight="1">
      <c r="A4" s="21"/>
      <c r="B4" s="31" t="s">
        <v>46</v>
      </c>
      <c r="C4" s="32"/>
      <c r="D4" s="32"/>
      <c r="E4" s="32"/>
      <c r="F4" s="32"/>
      <c r="G4" s="33"/>
      <c r="H4" s="31" t="s">
        <v>48</v>
      </c>
      <c r="I4" s="32"/>
      <c r="J4" s="32"/>
      <c r="K4" s="32"/>
      <c r="L4" s="32"/>
      <c r="M4" s="33"/>
      <c r="N4" s="34" t="s">
        <v>5</v>
      </c>
    </row>
    <row r="5" spans="1:14" ht="15" customHeight="1">
      <c r="A5" s="22"/>
      <c r="B5" s="31" t="s">
        <v>7</v>
      </c>
      <c r="C5" s="32"/>
      <c r="D5" s="32"/>
      <c r="E5" s="32"/>
      <c r="F5" s="32"/>
      <c r="G5" s="33"/>
      <c r="H5" s="31" t="s">
        <v>7</v>
      </c>
      <c r="I5" s="32"/>
      <c r="J5" s="32"/>
      <c r="K5" s="32"/>
      <c r="L5" s="32"/>
      <c r="M5" s="33"/>
      <c r="N5" s="35"/>
    </row>
    <row r="6" spans="1:14" ht="53.25" customHeight="1">
      <c r="A6" s="8" t="s">
        <v>0</v>
      </c>
      <c r="B6" s="36" t="s">
        <v>4</v>
      </c>
      <c r="C6" s="37" t="s">
        <v>8</v>
      </c>
      <c r="D6" s="37" t="s">
        <v>1</v>
      </c>
      <c r="E6" s="37" t="s">
        <v>2</v>
      </c>
      <c r="F6" s="37" t="s">
        <v>27</v>
      </c>
      <c r="G6" s="37" t="s">
        <v>3</v>
      </c>
      <c r="H6" s="38" t="s">
        <v>4</v>
      </c>
      <c r="I6" s="37" t="s">
        <v>8</v>
      </c>
      <c r="J6" s="37" t="s">
        <v>1</v>
      </c>
      <c r="K6" s="37" t="s">
        <v>2</v>
      </c>
      <c r="L6" s="37" t="s">
        <v>27</v>
      </c>
      <c r="M6" s="37" t="s">
        <v>3</v>
      </c>
      <c r="N6" s="35"/>
    </row>
    <row r="7" spans="1:14" ht="24" customHeight="1">
      <c r="A7" s="12" t="s">
        <v>6</v>
      </c>
      <c r="B7" s="29">
        <f aca="true" t="shared" si="0" ref="B7:M7">B8+B12+B15+B18+B23+B27+B33+B39</f>
        <v>1518888.5</v>
      </c>
      <c r="C7" s="14">
        <f t="shared" si="0"/>
        <v>973603.7999999999</v>
      </c>
      <c r="D7" s="14">
        <f t="shared" si="0"/>
        <v>493181.30000000005</v>
      </c>
      <c r="E7" s="14">
        <f t="shared" si="0"/>
        <v>38918.799999999996</v>
      </c>
      <c r="F7" s="14">
        <f t="shared" si="0"/>
        <v>13184.6</v>
      </c>
      <c r="G7" s="14">
        <f t="shared" si="0"/>
        <v>0</v>
      </c>
      <c r="H7" s="29">
        <f t="shared" si="0"/>
        <v>469000.34</v>
      </c>
      <c r="I7" s="14">
        <f t="shared" si="0"/>
        <v>359072.19</v>
      </c>
      <c r="J7" s="14">
        <f t="shared" si="0"/>
        <v>107714.65000000001</v>
      </c>
      <c r="K7" s="14">
        <f t="shared" si="0"/>
        <v>2213.5</v>
      </c>
      <c r="L7" s="14">
        <f t="shared" si="0"/>
        <v>0</v>
      </c>
      <c r="M7" s="14">
        <f t="shared" si="0"/>
        <v>0</v>
      </c>
      <c r="N7" s="14">
        <f aca="true" t="shared" si="1" ref="N7:N43">H7/B7*100</f>
        <v>30.8778649650715</v>
      </c>
    </row>
    <row r="8" spans="1:14" ht="42.75" customHeight="1">
      <c r="A8" s="13" t="s">
        <v>41</v>
      </c>
      <c r="B8" s="29">
        <f aca="true" t="shared" si="2" ref="B8:M8">B9+B10+B11</f>
        <v>272723.1</v>
      </c>
      <c r="C8" s="15">
        <f t="shared" si="2"/>
        <v>221352.7</v>
      </c>
      <c r="D8" s="15">
        <f t="shared" si="2"/>
        <v>51370.4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29">
        <f t="shared" si="2"/>
        <v>136858.5</v>
      </c>
      <c r="I8" s="17">
        <f t="shared" si="2"/>
        <v>112058.3</v>
      </c>
      <c r="J8" s="17">
        <f t="shared" si="2"/>
        <v>24800.2</v>
      </c>
      <c r="K8" s="17">
        <f t="shared" si="2"/>
        <v>0</v>
      </c>
      <c r="L8" s="15">
        <f t="shared" si="2"/>
        <v>0</v>
      </c>
      <c r="M8" s="15">
        <f t="shared" si="2"/>
        <v>0</v>
      </c>
      <c r="N8" s="15">
        <f t="shared" si="1"/>
        <v>50.18221778793216</v>
      </c>
    </row>
    <row r="9" spans="1:14" ht="42.75" customHeight="1">
      <c r="A9" s="5" t="s">
        <v>12</v>
      </c>
      <c r="B9" s="30">
        <f>C9+D9+E9+F9</f>
        <v>25225.7</v>
      </c>
      <c r="C9" s="16">
        <v>25225.7</v>
      </c>
      <c r="D9" s="16">
        <v>0</v>
      </c>
      <c r="E9" s="16">
        <v>0</v>
      </c>
      <c r="F9" s="16">
        <v>0</v>
      </c>
      <c r="G9" s="16">
        <v>0</v>
      </c>
      <c r="H9" s="30">
        <f>I9+J9+K9+L9</f>
        <v>2724.1</v>
      </c>
      <c r="I9" s="16">
        <v>2724.1</v>
      </c>
      <c r="J9" s="16">
        <v>0</v>
      </c>
      <c r="K9" s="16">
        <v>0</v>
      </c>
      <c r="L9" s="16">
        <v>0</v>
      </c>
      <c r="M9" s="16">
        <v>0</v>
      </c>
      <c r="N9" s="16">
        <f t="shared" si="1"/>
        <v>10.798907463420242</v>
      </c>
    </row>
    <row r="10" spans="1:14" ht="42.75" customHeight="1">
      <c r="A10" s="5" t="s">
        <v>29</v>
      </c>
      <c r="B10" s="30">
        <f>C10+D10+E10+F10</f>
        <v>243717.4</v>
      </c>
      <c r="C10" s="16">
        <v>192347</v>
      </c>
      <c r="D10" s="16">
        <v>51370.4</v>
      </c>
      <c r="E10" s="16">
        <v>0</v>
      </c>
      <c r="F10" s="16">
        <v>0</v>
      </c>
      <c r="G10" s="16">
        <v>0</v>
      </c>
      <c r="H10" s="30">
        <f>I10+J10+K10+L10</f>
        <v>133028.4</v>
      </c>
      <c r="I10" s="16">
        <v>108228.2</v>
      </c>
      <c r="J10" s="16">
        <v>24800.2</v>
      </c>
      <c r="K10" s="16">
        <v>0</v>
      </c>
      <c r="L10" s="16">
        <v>0</v>
      </c>
      <c r="M10" s="16">
        <v>0</v>
      </c>
      <c r="N10" s="16">
        <f>H10/B10*100</f>
        <v>54.58305397973226</v>
      </c>
    </row>
    <row r="11" spans="1:14" ht="42.75" customHeight="1">
      <c r="A11" s="5" t="s">
        <v>42</v>
      </c>
      <c r="B11" s="30">
        <f>C11+D11+E11+F11</f>
        <v>3780</v>
      </c>
      <c r="C11" s="16">
        <v>3780</v>
      </c>
      <c r="D11" s="16">
        <v>0</v>
      </c>
      <c r="E11" s="16">
        <v>0</v>
      </c>
      <c r="F11" s="16">
        <v>0</v>
      </c>
      <c r="G11" s="16">
        <v>0</v>
      </c>
      <c r="H11" s="30">
        <f>I11+J11+K11+L11</f>
        <v>1106</v>
      </c>
      <c r="I11" s="16">
        <v>1106</v>
      </c>
      <c r="J11" s="16">
        <v>0</v>
      </c>
      <c r="K11" s="16">
        <v>0</v>
      </c>
      <c r="L11" s="16">
        <v>0</v>
      </c>
      <c r="M11" s="16">
        <v>0</v>
      </c>
      <c r="N11" s="16">
        <f t="shared" si="1"/>
        <v>29.259259259259256</v>
      </c>
    </row>
    <row r="12" spans="1:14" ht="42.75" customHeight="1">
      <c r="A12" s="13" t="s">
        <v>36</v>
      </c>
      <c r="B12" s="29">
        <f>SUM(B13:B14)</f>
        <v>116523.2</v>
      </c>
      <c r="C12" s="15">
        <f aca="true" t="shared" si="3" ref="C12:M12">SUM(C13:C14)</f>
        <v>51523.2</v>
      </c>
      <c r="D12" s="17">
        <f t="shared" si="3"/>
        <v>57170</v>
      </c>
      <c r="E12" s="15">
        <f t="shared" si="3"/>
        <v>7830</v>
      </c>
      <c r="F12" s="15">
        <f t="shared" si="3"/>
        <v>0</v>
      </c>
      <c r="G12" s="15">
        <f t="shared" si="3"/>
        <v>0</v>
      </c>
      <c r="H12" s="29">
        <f t="shared" si="3"/>
        <v>2187.1</v>
      </c>
      <c r="I12" s="17">
        <f t="shared" si="3"/>
        <v>819.8</v>
      </c>
      <c r="J12" s="17">
        <f t="shared" si="3"/>
        <v>1367.3</v>
      </c>
      <c r="K12" s="17">
        <f t="shared" si="3"/>
        <v>0</v>
      </c>
      <c r="L12" s="15">
        <f t="shared" si="3"/>
        <v>0</v>
      </c>
      <c r="M12" s="15">
        <f t="shared" si="3"/>
        <v>0</v>
      </c>
      <c r="N12" s="15">
        <f t="shared" si="1"/>
        <v>1.876965273868208</v>
      </c>
    </row>
    <row r="13" spans="1:14" ht="42.75" customHeight="1">
      <c r="A13" s="5" t="s">
        <v>25</v>
      </c>
      <c r="B13" s="30">
        <f>C13+D13+E13+F13</f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3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ht="42.75" customHeight="1">
      <c r="A14" s="5" t="s">
        <v>26</v>
      </c>
      <c r="B14" s="30">
        <f>C14+D14+E14+F14</f>
        <v>116523.2</v>
      </c>
      <c r="C14" s="16">
        <v>51523.2</v>
      </c>
      <c r="D14" s="16">
        <v>57170</v>
      </c>
      <c r="E14" s="16">
        <v>7830</v>
      </c>
      <c r="F14" s="16">
        <v>0</v>
      </c>
      <c r="G14" s="16">
        <v>0</v>
      </c>
      <c r="H14" s="30">
        <f>I14+J14+K14+L14</f>
        <v>2187.1</v>
      </c>
      <c r="I14" s="16">
        <v>819.8</v>
      </c>
      <c r="J14" s="16">
        <v>1367.3</v>
      </c>
      <c r="K14" s="16">
        <v>0</v>
      </c>
      <c r="L14" s="16">
        <v>0</v>
      </c>
      <c r="M14" s="16">
        <v>0</v>
      </c>
      <c r="N14" s="16">
        <f t="shared" si="1"/>
        <v>1.876965273868208</v>
      </c>
    </row>
    <row r="15" spans="1:14" ht="42.75" customHeight="1">
      <c r="A15" s="13" t="s">
        <v>35</v>
      </c>
      <c r="B15" s="29">
        <f aca="true" t="shared" si="4" ref="B15:M15">SUM(B16:B17)</f>
        <v>10682.8</v>
      </c>
      <c r="C15" s="15">
        <f t="shared" si="4"/>
        <v>10682.8</v>
      </c>
      <c r="D15" s="15">
        <f t="shared" si="4"/>
        <v>0</v>
      </c>
      <c r="E15" s="15">
        <f t="shared" si="4"/>
        <v>0</v>
      </c>
      <c r="F15" s="15">
        <f t="shared" si="4"/>
        <v>0</v>
      </c>
      <c r="G15" s="15">
        <f t="shared" si="4"/>
        <v>0</v>
      </c>
      <c r="H15" s="29">
        <f t="shared" si="4"/>
        <v>1150.5</v>
      </c>
      <c r="I15" s="17">
        <f t="shared" si="4"/>
        <v>1150.5</v>
      </c>
      <c r="J15" s="17">
        <f t="shared" si="4"/>
        <v>0</v>
      </c>
      <c r="K15" s="17">
        <f t="shared" si="4"/>
        <v>0</v>
      </c>
      <c r="L15" s="15">
        <f t="shared" si="4"/>
        <v>0</v>
      </c>
      <c r="M15" s="15">
        <f t="shared" si="4"/>
        <v>0</v>
      </c>
      <c r="N15" s="15">
        <f t="shared" si="1"/>
        <v>10.76964840678474</v>
      </c>
    </row>
    <row r="16" spans="1:14" ht="42.75" customHeight="1">
      <c r="A16" s="5" t="s">
        <v>24</v>
      </c>
      <c r="B16" s="30">
        <f>C16+D16+E16+F16</f>
        <v>1900</v>
      </c>
      <c r="C16" s="16">
        <v>1900</v>
      </c>
      <c r="D16" s="16">
        <v>0</v>
      </c>
      <c r="E16" s="16">
        <v>0</v>
      </c>
      <c r="F16" s="16">
        <v>0</v>
      </c>
      <c r="G16" s="16">
        <v>0</v>
      </c>
      <c r="H16" s="30">
        <f>SUM(I16,J16)</f>
        <v>1150.5</v>
      </c>
      <c r="I16" s="16">
        <v>1150.5</v>
      </c>
      <c r="J16" s="16">
        <v>0</v>
      </c>
      <c r="K16" s="16">
        <v>0</v>
      </c>
      <c r="L16" s="16">
        <v>0</v>
      </c>
      <c r="M16" s="16">
        <v>0</v>
      </c>
      <c r="N16" s="16">
        <f t="shared" si="1"/>
        <v>60.55263157894737</v>
      </c>
    </row>
    <row r="17" spans="1:14" ht="42.75" customHeight="1">
      <c r="A17" s="5" t="s">
        <v>45</v>
      </c>
      <c r="B17" s="30">
        <f>C17+D17+E17+F17</f>
        <v>8782.8</v>
      </c>
      <c r="C17" s="16">
        <v>8782.8</v>
      </c>
      <c r="D17" s="16">
        <v>0</v>
      </c>
      <c r="E17" s="16">
        <v>0</v>
      </c>
      <c r="F17" s="16">
        <v>0</v>
      </c>
      <c r="G17" s="16">
        <v>0</v>
      </c>
      <c r="H17" s="30">
        <f>SUM(I17,J17)</f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 t="shared" si="1"/>
        <v>0</v>
      </c>
    </row>
    <row r="18" spans="1:14" ht="42.75" customHeight="1">
      <c r="A18" s="13" t="s">
        <v>33</v>
      </c>
      <c r="B18" s="29">
        <f>B19+B20+B21+B22</f>
        <v>318869.3</v>
      </c>
      <c r="C18" s="15">
        <f>C19+C20+C21+C22</f>
        <v>111737.20000000001</v>
      </c>
      <c r="D18" s="17">
        <f>D19+D20+D21+D22</f>
        <v>177185</v>
      </c>
      <c r="E18" s="15">
        <f>E19+E20+E21+E22</f>
        <v>29947.1</v>
      </c>
      <c r="F18" s="15">
        <f>F19+F20+F22</f>
        <v>0</v>
      </c>
      <c r="G18" s="15">
        <f>G19+G20+G22</f>
        <v>0</v>
      </c>
      <c r="H18" s="29">
        <f>H19+H20+H21+H22</f>
        <v>103178.2</v>
      </c>
      <c r="I18" s="17">
        <f>SUM(I19:I22)</f>
        <v>41065.3</v>
      </c>
      <c r="J18" s="17">
        <f>SUM(J19:J22)</f>
        <v>61041.1</v>
      </c>
      <c r="K18" s="17">
        <f>SUM(K19:K22)</f>
        <v>1071.8</v>
      </c>
      <c r="L18" s="15">
        <f>SUM(L19:L22)</f>
        <v>0</v>
      </c>
      <c r="M18" s="15">
        <f>M19+M20+M22</f>
        <v>0</v>
      </c>
      <c r="N18" s="15">
        <f t="shared" si="1"/>
        <v>32.35752077732162</v>
      </c>
    </row>
    <row r="19" spans="1:14" ht="42.75" customHeight="1">
      <c r="A19" s="5" t="s">
        <v>37</v>
      </c>
      <c r="B19" s="30">
        <f>C19+D19+E19+F19+G19</f>
        <v>9150</v>
      </c>
      <c r="C19" s="16">
        <v>9150</v>
      </c>
      <c r="D19" s="16">
        <v>0</v>
      </c>
      <c r="E19" s="16">
        <v>0</v>
      </c>
      <c r="F19" s="16">
        <v>0</v>
      </c>
      <c r="G19" s="16">
        <v>0</v>
      </c>
      <c r="H19" s="30">
        <f>I19+J19+K19+L19+M19</f>
        <v>2485.7</v>
      </c>
      <c r="I19" s="16">
        <v>2485.7</v>
      </c>
      <c r="J19" s="16">
        <v>0</v>
      </c>
      <c r="K19" s="16">
        <v>0</v>
      </c>
      <c r="L19" s="16">
        <v>0</v>
      </c>
      <c r="M19" s="16">
        <v>0</v>
      </c>
      <c r="N19" s="16">
        <f t="shared" si="1"/>
        <v>27.16612021857923</v>
      </c>
    </row>
    <row r="20" spans="1:14" ht="42.75" customHeight="1">
      <c r="A20" s="5" t="s">
        <v>11</v>
      </c>
      <c r="B20" s="30">
        <f>C20+D20+E20+F20+G20</f>
        <v>7171.200000000001</v>
      </c>
      <c r="C20" s="16">
        <v>6647.6</v>
      </c>
      <c r="D20" s="16">
        <v>523.6</v>
      </c>
      <c r="E20" s="16">
        <v>0</v>
      </c>
      <c r="F20" s="16">
        <v>0</v>
      </c>
      <c r="G20" s="16">
        <v>0</v>
      </c>
      <c r="H20" s="30">
        <f>I20+J20+K20+L20+M20</f>
        <v>2258.2</v>
      </c>
      <c r="I20" s="16">
        <v>2258.2</v>
      </c>
      <c r="J20" s="16">
        <v>0</v>
      </c>
      <c r="K20" s="16">
        <v>0</v>
      </c>
      <c r="L20" s="16">
        <v>0</v>
      </c>
      <c r="M20" s="16">
        <v>0</v>
      </c>
      <c r="N20" s="16">
        <f t="shared" si="1"/>
        <v>31.48984828201695</v>
      </c>
    </row>
    <row r="21" spans="1:14" ht="54.75" customHeight="1">
      <c r="A21" s="5" t="s">
        <v>10</v>
      </c>
      <c r="B21" s="30">
        <f>C21+D21+E21+F21+G21</f>
        <v>302495.6</v>
      </c>
      <c r="C21" s="16">
        <v>95887.1</v>
      </c>
      <c r="D21" s="16">
        <v>176661.4</v>
      </c>
      <c r="E21" s="16">
        <v>29947.1</v>
      </c>
      <c r="F21" s="16">
        <v>0</v>
      </c>
      <c r="G21" s="16">
        <v>0</v>
      </c>
      <c r="H21" s="30">
        <f>I21+J21+K21+L21+M21</f>
        <v>98434.3</v>
      </c>
      <c r="I21" s="16">
        <v>36321.4</v>
      </c>
      <c r="J21" s="16">
        <v>61041.1</v>
      </c>
      <c r="K21" s="16">
        <v>1071.8</v>
      </c>
      <c r="L21" s="16">
        <v>0</v>
      </c>
      <c r="M21" s="16">
        <v>0</v>
      </c>
      <c r="N21" s="16">
        <f>H21/B21*100</f>
        <v>32.54073778263221</v>
      </c>
    </row>
    <row r="22" spans="1:14" ht="58.5" customHeight="1">
      <c r="A22" s="5" t="s">
        <v>39</v>
      </c>
      <c r="B22" s="30">
        <f>C22+D22+E22+F22+G22</f>
        <v>52.5</v>
      </c>
      <c r="C22" s="16">
        <v>52.5</v>
      </c>
      <c r="D22" s="16">
        <v>0</v>
      </c>
      <c r="E22" s="16">
        <v>0</v>
      </c>
      <c r="F22" s="16">
        <v>0</v>
      </c>
      <c r="G22" s="16">
        <v>0</v>
      </c>
      <c r="H22" s="30">
        <f>I22+J22+K22+L22+M22</f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f t="shared" si="1"/>
        <v>0</v>
      </c>
    </row>
    <row r="23" spans="1:14" ht="43.5" customHeight="1">
      <c r="A23" s="13" t="s">
        <v>32</v>
      </c>
      <c r="B23" s="29">
        <f aca="true" t="shared" si="5" ref="B23:M23">B24+B25+B26</f>
        <v>42665.5</v>
      </c>
      <c r="C23" s="15">
        <f>C24+C25+C26</f>
        <v>42665.5</v>
      </c>
      <c r="D23" s="15">
        <f t="shared" si="5"/>
        <v>0</v>
      </c>
      <c r="E23" s="15">
        <f t="shared" si="5"/>
        <v>0</v>
      </c>
      <c r="F23" s="15">
        <f t="shared" si="5"/>
        <v>0</v>
      </c>
      <c r="G23" s="15">
        <f t="shared" si="5"/>
        <v>0</v>
      </c>
      <c r="H23" s="29">
        <f t="shared" si="5"/>
        <v>18104.6</v>
      </c>
      <c r="I23" s="17">
        <f>I24+I25+I26</f>
        <v>18104.6</v>
      </c>
      <c r="J23" s="17">
        <f t="shared" si="5"/>
        <v>0</v>
      </c>
      <c r="K23" s="17">
        <f t="shared" si="5"/>
        <v>0</v>
      </c>
      <c r="L23" s="15">
        <f t="shared" si="5"/>
        <v>0</v>
      </c>
      <c r="M23" s="15">
        <f t="shared" si="5"/>
        <v>0</v>
      </c>
      <c r="N23" s="15">
        <f t="shared" si="1"/>
        <v>42.43381654967128</v>
      </c>
    </row>
    <row r="24" spans="1:14" ht="49.5" customHeight="1">
      <c r="A24" s="5" t="s">
        <v>31</v>
      </c>
      <c r="B24" s="30">
        <f>C24+D24+E24+F24+G24</f>
        <v>20234.8</v>
      </c>
      <c r="C24" s="16">
        <v>20234.8</v>
      </c>
      <c r="D24" s="16">
        <v>0</v>
      </c>
      <c r="E24" s="16">
        <v>0</v>
      </c>
      <c r="F24" s="16">
        <v>0</v>
      </c>
      <c r="G24" s="16">
        <v>0</v>
      </c>
      <c r="H24" s="30">
        <f>I24+J24+K24+L24</f>
        <v>8400.3</v>
      </c>
      <c r="I24" s="16">
        <v>8400.3</v>
      </c>
      <c r="J24" s="16">
        <v>0</v>
      </c>
      <c r="K24" s="16">
        <v>0</v>
      </c>
      <c r="L24" s="16">
        <v>0</v>
      </c>
      <c r="M24" s="16">
        <v>0</v>
      </c>
      <c r="N24" s="16">
        <f t="shared" si="1"/>
        <v>41.51412418210212</v>
      </c>
    </row>
    <row r="25" spans="1:14" ht="41.25" customHeight="1">
      <c r="A25" s="5" t="s">
        <v>9</v>
      </c>
      <c r="B25" s="30">
        <f>C25+D25+E25+F25+G25</f>
        <v>6562.3</v>
      </c>
      <c r="C25" s="16">
        <v>6562.3</v>
      </c>
      <c r="D25" s="16">
        <v>0</v>
      </c>
      <c r="E25" s="16">
        <v>0</v>
      </c>
      <c r="F25" s="16">
        <v>0</v>
      </c>
      <c r="G25" s="16">
        <v>0</v>
      </c>
      <c r="H25" s="30">
        <f>I25+J25+K25+L25</f>
        <v>2583.2</v>
      </c>
      <c r="I25" s="16">
        <v>2583.2</v>
      </c>
      <c r="J25" s="16">
        <v>0</v>
      </c>
      <c r="K25" s="16">
        <v>0</v>
      </c>
      <c r="L25" s="16">
        <v>0</v>
      </c>
      <c r="M25" s="16">
        <v>0</v>
      </c>
      <c r="N25" s="16">
        <f t="shared" si="1"/>
        <v>39.36424729134602</v>
      </c>
    </row>
    <row r="26" spans="1:14" ht="50.25">
      <c r="A26" s="5" t="s">
        <v>30</v>
      </c>
      <c r="B26" s="30">
        <f>C26+D26+E26+F26</f>
        <v>15868.4</v>
      </c>
      <c r="C26" s="16">
        <v>15868.4</v>
      </c>
      <c r="D26" s="16">
        <v>0</v>
      </c>
      <c r="E26" s="16">
        <v>0</v>
      </c>
      <c r="F26" s="16">
        <v>0</v>
      </c>
      <c r="G26" s="16">
        <v>0</v>
      </c>
      <c r="H26" s="30">
        <f>I26+J26+K26+L26</f>
        <v>7121.1</v>
      </c>
      <c r="I26" s="16">
        <v>7121.1</v>
      </c>
      <c r="J26" s="16">
        <v>0</v>
      </c>
      <c r="K26" s="16">
        <v>0</v>
      </c>
      <c r="L26" s="16">
        <v>0</v>
      </c>
      <c r="M26" s="16">
        <v>0</v>
      </c>
      <c r="N26" s="16">
        <f t="shared" si="1"/>
        <v>44.875979934965095</v>
      </c>
    </row>
    <row r="27" spans="1:14" ht="80.25" customHeight="1">
      <c r="A27" s="13" t="s">
        <v>43</v>
      </c>
      <c r="B27" s="29">
        <f>B28+B29+B30+B31+B32</f>
        <v>225682.2</v>
      </c>
      <c r="C27" s="15">
        <f>C28+C29+C30+C31+C32</f>
        <v>56607.299999999996</v>
      </c>
      <c r="D27" s="15">
        <f>D28+D29+D30+D31+D32</f>
        <v>169074.9</v>
      </c>
      <c r="E27" s="15">
        <f aca="true" t="shared" si="6" ref="E27:M27">E28+E29+E30</f>
        <v>0</v>
      </c>
      <c r="F27" s="15">
        <f t="shared" si="6"/>
        <v>0</v>
      </c>
      <c r="G27" s="15">
        <f t="shared" si="6"/>
        <v>0</v>
      </c>
      <c r="H27" s="29">
        <f>H28+H29+H30+H31+H32</f>
        <v>6376.000000000001</v>
      </c>
      <c r="I27" s="17">
        <f>I28+I29+I30+I31+I32</f>
        <v>2086.15</v>
      </c>
      <c r="J27" s="17">
        <f>J28+J29+J30+J31+J32</f>
        <v>4289.85</v>
      </c>
      <c r="K27" s="17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1"/>
        <v>2.825211735794848</v>
      </c>
    </row>
    <row r="28" spans="1:14" ht="54" customHeight="1">
      <c r="A28" s="9" t="s">
        <v>28</v>
      </c>
      <c r="B28" s="30">
        <f>C28+D28+E28+F28+G28</f>
        <v>175805.5</v>
      </c>
      <c r="C28" s="16">
        <v>42022.1</v>
      </c>
      <c r="D28" s="16">
        <v>133783.4</v>
      </c>
      <c r="E28" s="16">
        <v>0</v>
      </c>
      <c r="F28" s="16">
        <v>0</v>
      </c>
      <c r="G28" s="16">
        <v>0</v>
      </c>
      <c r="H28" s="30">
        <f>I28+J28+K28+L28+M28</f>
        <v>1150</v>
      </c>
      <c r="I28" s="16">
        <v>1150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1"/>
        <v>0.6541319810813655</v>
      </c>
    </row>
    <row r="29" spans="1:14" ht="39.75" customHeight="1">
      <c r="A29" s="9" t="s">
        <v>22</v>
      </c>
      <c r="B29" s="30">
        <f>C29+D29+E29+F29</f>
        <v>9227.2</v>
      </c>
      <c r="C29" s="16">
        <v>6290.2</v>
      </c>
      <c r="D29" s="16">
        <v>2937</v>
      </c>
      <c r="E29" s="16">
        <v>0</v>
      </c>
      <c r="F29" s="16">
        <v>0</v>
      </c>
      <c r="G29" s="16">
        <v>0</v>
      </c>
      <c r="H29" s="30">
        <f>I29+J29+L29</f>
        <v>2614.4</v>
      </c>
      <c r="I29" s="16">
        <v>374.55</v>
      </c>
      <c r="J29" s="16">
        <v>2239.85</v>
      </c>
      <c r="K29" s="16">
        <v>0</v>
      </c>
      <c r="L29" s="16">
        <v>0</v>
      </c>
      <c r="M29" s="16">
        <v>0</v>
      </c>
      <c r="N29" s="16">
        <f t="shared" si="1"/>
        <v>28.33362233396913</v>
      </c>
    </row>
    <row r="30" spans="1:14" ht="54" customHeight="1">
      <c r="A30" s="5" t="s">
        <v>23</v>
      </c>
      <c r="B30" s="30">
        <f>C30+D30+E30+F30</f>
        <v>50</v>
      </c>
      <c r="C30" s="16">
        <v>50</v>
      </c>
      <c r="D30" s="16">
        <v>0</v>
      </c>
      <c r="E30" s="16">
        <v>0</v>
      </c>
      <c r="F30" s="16">
        <v>0</v>
      </c>
      <c r="G30" s="16">
        <v>0</v>
      </c>
      <c r="H30" s="30">
        <f>I30+J30+K30+L30</f>
        <v>50</v>
      </c>
      <c r="I30" s="16">
        <v>50</v>
      </c>
      <c r="J30" s="16">
        <v>0</v>
      </c>
      <c r="K30" s="16">
        <v>0</v>
      </c>
      <c r="L30" s="16">
        <v>0</v>
      </c>
      <c r="M30" s="16">
        <v>0</v>
      </c>
      <c r="N30" s="16">
        <f t="shared" si="1"/>
        <v>100</v>
      </c>
    </row>
    <row r="31" spans="1:14" ht="54" customHeight="1">
      <c r="A31" s="5" t="s">
        <v>40</v>
      </c>
      <c r="B31" s="30">
        <f>C31+D31+E31+F31</f>
        <v>37499.5</v>
      </c>
      <c r="C31" s="16">
        <v>5145</v>
      </c>
      <c r="D31" s="16">
        <v>32354.5</v>
      </c>
      <c r="E31" s="16">
        <v>0</v>
      </c>
      <c r="F31" s="16">
        <v>0</v>
      </c>
      <c r="G31" s="16">
        <v>0</v>
      </c>
      <c r="H31" s="30">
        <f>I31+J31+K31+L31+M31</f>
        <v>2277.8</v>
      </c>
      <c r="I31" s="16">
        <v>227.8</v>
      </c>
      <c r="J31" s="16">
        <v>2050</v>
      </c>
      <c r="K31" s="16">
        <v>0</v>
      </c>
      <c r="L31" s="16">
        <v>0</v>
      </c>
      <c r="M31" s="16">
        <v>0</v>
      </c>
      <c r="N31" s="16">
        <f>H31/B31*100</f>
        <v>6.074214322857639</v>
      </c>
    </row>
    <row r="32" spans="1:14" ht="54" customHeight="1">
      <c r="A32" s="5" t="s">
        <v>44</v>
      </c>
      <c r="B32" s="30">
        <f>C32+D32+E32+F32</f>
        <v>3100</v>
      </c>
      <c r="C32" s="16">
        <v>3100</v>
      </c>
      <c r="D32" s="16">
        <v>0</v>
      </c>
      <c r="E32" s="16">
        <v>0</v>
      </c>
      <c r="F32" s="16">
        <v>0</v>
      </c>
      <c r="G32" s="16">
        <v>50</v>
      </c>
      <c r="H32" s="30">
        <f>I32+J32+K32+L32+M32</f>
        <v>283.8</v>
      </c>
      <c r="I32" s="16">
        <v>283.8</v>
      </c>
      <c r="J32" s="16">
        <v>0</v>
      </c>
      <c r="K32" s="16">
        <v>0</v>
      </c>
      <c r="L32" s="16">
        <v>0</v>
      </c>
      <c r="M32" s="16">
        <v>0</v>
      </c>
      <c r="N32" s="16">
        <f>H32/B32*100</f>
        <v>9.154838709677419</v>
      </c>
    </row>
    <row r="33" spans="1:14" ht="72" customHeight="1">
      <c r="A33" s="13" t="s">
        <v>49</v>
      </c>
      <c r="B33" s="29">
        <f aca="true" t="shared" si="7" ref="B33:M33">B34+B35+B36+B37+B38</f>
        <v>478360.8</v>
      </c>
      <c r="C33" s="15">
        <f t="shared" si="7"/>
        <v>447445.39999999997</v>
      </c>
      <c r="D33" s="15">
        <f t="shared" si="7"/>
        <v>17730.8</v>
      </c>
      <c r="E33" s="15">
        <f t="shared" si="7"/>
        <v>0</v>
      </c>
      <c r="F33" s="15">
        <f t="shared" si="7"/>
        <v>13184.6</v>
      </c>
      <c r="G33" s="15">
        <f t="shared" si="7"/>
        <v>0</v>
      </c>
      <c r="H33" s="29">
        <f t="shared" si="7"/>
        <v>180783.53999999998</v>
      </c>
      <c r="I33" s="17">
        <f t="shared" si="7"/>
        <v>178030.53999999998</v>
      </c>
      <c r="J33" s="17">
        <f t="shared" si="7"/>
        <v>2753</v>
      </c>
      <c r="K33" s="17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1"/>
        <v>37.79229819834735</v>
      </c>
    </row>
    <row r="34" spans="1:14" ht="54" customHeight="1">
      <c r="A34" s="7" t="s">
        <v>17</v>
      </c>
      <c r="B34" s="30">
        <f>C34+D34+E34+F34+G34</f>
        <v>218613</v>
      </c>
      <c r="C34" s="16">
        <v>218613</v>
      </c>
      <c r="D34" s="16">
        <v>0</v>
      </c>
      <c r="E34" s="16">
        <v>0</v>
      </c>
      <c r="F34" s="16">
        <v>0</v>
      </c>
      <c r="G34" s="16">
        <v>0</v>
      </c>
      <c r="H34" s="30">
        <f>I34+J34+K34+L34+M34</f>
        <v>96378.04</v>
      </c>
      <c r="I34" s="16">
        <v>96378.04</v>
      </c>
      <c r="J34" s="16">
        <v>0</v>
      </c>
      <c r="K34" s="16">
        <v>0</v>
      </c>
      <c r="L34" s="16">
        <v>0</v>
      </c>
      <c r="M34" s="16">
        <v>0</v>
      </c>
      <c r="N34" s="16">
        <f t="shared" si="1"/>
        <v>44.0861430930457</v>
      </c>
    </row>
    <row r="35" spans="1:14" ht="54" customHeight="1">
      <c r="A35" s="6" t="s">
        <v>18</v>
      </c>
      <c r="B35" s="30">
        <f>C35+D35+E35+F35+G35</f>
        <v>150197.8</v>
      </c>
      <c r="C35" s="16">
        <v>145447.8</v>
      </c>
      <c r="D35" s="16">
        <v>4750</v>
      </c>
      <c r="E35" s="16">
        <v>0</v>
      </c>
      <c r="F35" s="16">
        <v>0</v>
      </c>
      <c r="G35" s="16">
        <v>0</v>
      </c>
      <c r="H35" s="30">
        <f>I35+J35+K35+L35+M35</f>
        <v>74884</v>
      </c>
      <c r="I35" s="16">
        <v>74884</v>
      </c>
      <c r="J35" s="16">
        <v>0</v>
      </c>
      <c r="K35" s="16">
        <v>0</v>
      </c>
      <c r="L35" s="16">
        <v>0</v>
      </c>
      <c r="M35" s="16">
        <v>0</v>
      </c>
      <c r="N35" s="16">
        <f t="shared" si="1"/>
        <v>49.8569220055154</v>
      </c>
    </row>
    <row r="36" spans="1:14" ht="41.25" customHeight="1">
      <c r="A36" s="5" t="s">
        <v>19</v>
      </c>
      <c r="B36" s="30">
        <f>C36+D36+E36+F36+G36</f>
        <v>11500</v>
      </c>
      <c r="C36" s="16">
        <v>11500</v>
      </c>
      <c r="D36" s="16">
        <v>0</v>
      </c>
      <c r="E36" s="16">
        <v>0</v>
      </c>
      <c r="F36" s="16">
        <v>0</v>
      </c>
      <c r="G36" s="16">
        <v>0</v>
      </c>
      <c r="H36" s="30">
        <f>I36+J36+K36+L36+M36</f>
        <v>1978.9</v>
      </c>
      <c r="I36" s="16">
        <v>1978.9</v>
      </c>
      <c r="J36" s="16">
        <v>0</v>
      </c>
      <c r="K36" s="16">
        <v>0</v>
      </c>
      <c r="L36" s="16">
        <v>0</v>
      </c>
      <c r="M36" s="16">
        <v>0</v>
      </c>
      <c r="N36" s="16">
        <f t="shared" si="1"/>
        <v>17.207826086956523</v>
      </c>
    </row>
    <row r="37" spans="1:14" ht="48" customHeight="1">
      <c r="A37" s="6" t="s">
        <v>20</v>
      </c>
      <c r="B37" s="30">
        <f>C37+D37+E37+F37+G37</f>
        <v>36741</v>
      </c>
      <c r="C37" s="16">
        <v>36741</v>
      </c>
      <c r="D37" s="16">
        <v>0</v>
      </c>
      <c r="E37" s="16">
        <v>0</v>
      </c>
      <c r="F37" s="16">
        <v>0</v>
      </c>
      <c r="G37" s="16">
        <v>0</v>
      </c>
      <c r="H37" s="30">
        <f>I37+J37+K37+L37+M37</f>
        <v>3988.5</v>
      </c>
      <c r="I37" s="16">
        <v>3988.5</v>
      </c>
      <c r="J37" s="16">
        <v>0</v>
      </c>
      <c r="K37" s="16">
        <v>0</v>
      </c>
      <c r="L37" s="16">
        <v>0</v>
      </c>
      <c r="M37" s="16">
        <v>0</v>
      </c>
      <c r="N37" s="16">
        <f t="shared" si="1"/>
        <v>10.855719768106475</v>
      </c>
    </row>
    <row r="38" spans="1:14" ht="73.5" customHeight="1">
      <c r="A38" s="6" t="s">
        <v>21</v>
      </c>
      <c r="B38" s="30">
        <f>C38+D38+E38+F38+G38</f>
        <v>61308.99999999999</v>
      </c>
      <c r="C38" s="16">
        <v>35143.6</v>
      </c>
      <c r="D38" s="16">
        <v>12980.8</v>
      </c>
      <c r="E38" s="16">
        <v>0</v>
      </c>
      <c r="F38" s="16">
        <v>13184.6</v>
      </c>
      <c r="G38" s="16">
        <v>0</v>
      </c>
      <c r="H38" s="30">
        <f>M38+J38+I38+K38</f>
        <v>3554.1</v>
      </c>
      <c r="I38" s="16">
        <v>801.1</v>
      </c>
      <c r="J38" s="16">
        <v>2753</v>
      </c>
      <c r="K38" s="16">
        <v>0</v>
      </c>
      <c r="L38" s="16">
        <v>0</v>
      </c>
      <c r="M38" s="16">
        <v>0</v>
      </c>
      <c r="N38" s="16">
        <f t="shared" si="1"/>
        <v>5.7970281687843555</v>
      </c>
    </row>
    <row r="39" spans="1:14" ht="54" customHeight="1">
      <c r="A39" s="13" t="s">
        <v>34</v>
      </c>
      <c r="B39" s="29">
        <f aca="true" t="shared" si="8" ref="B39:G39">B40+B41+B42+B43</f>
        <v>53381.6</v>
      </c>
      <c r="C39" s="15">
        <f>C40+C41+C42+C43</f>
        <v>31589.7</v>
      </c>
      <c r="D39" s="17">
        <f t="shared" si="8"/>
        <v>20650.2</v>
      </c>
      <c r="E39" s="15">
        <f t="shared" si="8"/>
        <v>1141.7</v>
      </c>
      <c r="F39" s="15">
        <f t="shared" si="8"/>
        <v>0</v>
      </c>
      <c r="G39" s="15">
        <f t="shared" si="8"/>
        <v>0</v>
      </c>
      <c r="H39" s="29">
        <f>I39+J39+K39+L39+M39</f>
        <v>20361.9</v>
      </c>
      <c r="I39" s="17">
        <f>I40+I41+I42+I43</f>
        <v>5757</v>
      </c>
      <c r="J39" s="17">
        <f>J40+J41+J42+J43</f>
        <v>13463.2</v>
      </c>
      <c r="K39" s="17">
        <f>K40+K41+K42+K43</f>
        <v>1141.7</v>
      </c>
      <c r="L39" s="15">
        <f>L40+L41+L42+L43</f>
        <v>0</v>
      </c>
      <c r="M39" s="15">
        <f>M40+M41+M42+M43</f>
        <v>0</v>
      </c>
      <c r="N39" s="15">
        <f t="shared" si="1"/>
        <v>38.14404214186162</v>
      </c>
    </row>
    <row r="40" spans="1:14" ht="54" customHeight="1">
      <c r="A40" s="5" t="s">
        <v>13</v>
      </c>
      <c r="B40" s="30">
        <f>C40+D40+E40+F40</f>
        <v>18081.3</v>
      </c>
      <c r="C40" s="16">
        <v>8050</v>
      </c>
      <c r="D40" s="16">
        <v>8889.6</v>
      </c>
      <c r="E40" s="16">
        <v>1141.7</v>
      </c>
      <c r="F40" s="16">
        <v>0</v>
      </c>
      <c r="G40" s="16">
        <v>0</v>
      </c>
      <c r="H40" s="30">
        <f>I40+J40+K40+L40</f>
        <v>11632.1</v>
      </c>
      <c r="I40" s="16">
        <v>1600.8</v>
      </c>
      <c r="J40" s="16">
        <v>8889.6</v>
      </c>
      <c r="K40" s="16">
        <v>1141.7</v>
      </c>
      <c r="L40" s="16">
        <v>0</v>
      </c>
      <c r="M40" s="16">
        <v>0</v>
      </c>
      <c r="N40" s="16">
        <f t="shared" si="1"/>
        <v>64.33221062644833</v>
      </c>
    </row>
    <row r="41" spans="1:14" ht="39" customHeight="1">
      <c r="A41" s="5" t="s">
        <v>14</v>
      </c>
      <c r="B41" s="30">
        <f>C41+D41+E41+F41</f>
        <v>21879.4</v>
      </c>
      <c r="C41" s="16">
        <v>10118.8</v>
      </c>
      <c r="D41" s="16">
        <v>11760.6</v>
      </c>
      <c r="E41" s="16">
        <v>0</v>
      </c>
      <c r="F41" s="16">
        <v>0</v>
      </c>
      <c r="G41" s="16">
        <v>0</v>
      </c>
      <c r="H41" s="30">
        <f>I41+J41+K41+L41</f>
        <v>6309.5</v>
      </c>
      <c r="I41" s="16">
        <v>1735.9</v>
      </c>
      <c r="J41" s="16">
        <v>4573.6</v>
      </c>
      <c r="K41" s="16">
        <v>0</v>
      </c>
      <c r="L41" s="16">
        <v>0</v>
      </c>
      <c r="M41" s="16">
        <v>0</v>
      </c>
      <c r="N41" s="16">
        <f t="shared" si="1"/>
        <v>28.837628088521623</v>
      </c>
    </row>
    <row r="42" spans="1:14" ht="54.75" customHeight="1">
      <c r="A42" s="5" t="s">
        <v>15</v>
      </c>
      <c r="B42" s="30">
        <f>C42+D42+E42+F42</f>
        <v>7333.1</v>
      </c>
      <c r="C42" s="16">
        <v>7333.1</v>
      </c>
      <c r="D42" s="16">
        <v>0</v>
      </c>
      <c r="E42" s="16">
        <v>0</v>
      </c>
      <c r="F42" s="16">
        <v>0</v>
      </c>
      <c r="G42" s="16">
        <v>0</v>
      </c>
      <c r="H42" s="30">
        <f>I42+J42+K42+L42+M42</f>
        <v>1437.9</v>
      </c>
      <c r="I42" s="16">
        <v>1437.9</v>
      </c>
      <c r="J42" s="16">
        <v>0</v>
      </c>
      <c r="K42" s="16">
        <v>0</v>
      </c>
      <c r="L42" s="16">
        <v>0</v>
      </c>
      <c r="M42" s="16">
        <v>0</v>
      </c>
      <c r="N42" s="16">
        <f t="shared" si="1"/>
        <v>19.608351174810107</v>
      </c>
    </row>
    <row r="43" spans="1:14" ht="96" customHeight="1">
      <c r="A43" s="5" t="s">
        <v>16</v>
      </c>
      <c r="B43" s="30">
        <f>C43+D43+E43+F43</f>
        <v>6087.8</v>
      </c>
      <c r="C43" s="16">
        <v>6087.8</v>
      </c>
      <c r="D43" s="16">
        <v>0</v>
      </c>
      <c r="E43" s="16">
        <v>0</v>
      </c>
      <c r="F43" s="16">
        <v>0</v>
      </c>
      <c r="G43" s="16">
        <v>0</v>
      </c>
      <c r="H43" s="30">
        <f>I43+J43+K43+L43+M43</f>
        <v>982.4</v>
      </c>
      <c r="I43" s="16">
        <v>982.4</v>
      </c>
      <c r="J43" s="16">
        <v>0</v>
      </c>
      <c r="K43" s="16">
        <v>0</v>
      </c>
      <c r="L43" s="16">
        <v>0</v>
      </c>
      <c r="M43" s="16">
        <v>0</v>
      </c>
      <c r="N43" s="16">
        <f t="shared" si="1"/>
        <v>16.137192417622128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L62" s="1"/>
      <c r="M62" s="1"/>
      <c r="N62" s="1"/>
    </row>
  </sheetData>
  <sheetProtection/>
  <mergeCells count="8">
    <mergeCell ref="B5:G5"/>
    <mergeCell ref="H5:M5"/>
    <mergeCell ref="B1:N1"/>
    <mergeCell ref="A1:A5"/>
    <mergeCell ref="N4:N6"/>
    <mergeCell ref="B2:N3"/>
    <mergeCell ref="H4:M4"/>
    <mergeCell ref="B4:G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2021-08-27T13:30:03Z</cp:lastPrinted>
  <dcterms:created xsi:type="dcterms:W3CDTF">2002-03-11T10:22:12Z</dcterms:created>
  <dcterms:modified xsi:type="dcterms:W3CDTF">2021-08-27T13:30:07Z</dcterms:modified>
  <cp:category/>
  <cp:version/>
  <cp:contentType/>
  <cp:contentStatus/>
</cp:coreProperties>
</file>