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9324" activeTab="0"/>
  </bookViews>
  <sheets>
    <sheet name="ГМР" sheetId="1" r:id="rId1"/>
    <sheet name="Лист1" sheetId="2" r:id="rId2"/>
  </sheets>
  <definedNames>
    <definedName name="_xlnm.Print_Titles" localSheetId="0">'ГМР'!$3:$5</definedName>
  </definedNames>
  <calcPr fullCalcOnLoad="1"/>
</workbook>
</file>

<file path=xl/sharedStrings.xml><?xml version="1.0" encoding="utf-8"?>
<sst xmlns="http://schemas.openxmlformats.org/spreadsheetml/2006/main" count="61" uniqueCount="55">
  <si>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</si>
  <si>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</si>
  <si>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</si>
  <si>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</si>
  <si>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</si>
  <si>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</si>
  <si>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</si>
  <si>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</si>
  <si>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</si>
  <si>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</si>
  <si>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</si>
  <si>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</si>
  <si>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Совершенствование системы подготовки спортивных сборных команд Гатчинского муниципального района </t>
  </si>
  <si>
    <t xml:space="preserve">Сохранение и развитие культуры, искусства и народного творчества Гатчинского муниципального района </t>
  </si>
  <si>
    <t xml:space="preserve">Сохранение и развитие дополнительного образования в сфере культуры </t>
  </si>
  <si>
    <t xml:space="preserve">Обеспечение жильем работников бюджетной сферы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</si>
  <si>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</si>
  <si>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</si>
  <si>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</si>
  <si>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</si>
  <si>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</si>
  <si>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</si>
  <si>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</si>
  <si>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</si>
  <si>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Общество и власть в Гатчинском муниципальном районе</t>
  </si>
  <si>
    <t>Поддержка социально-ориентированных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</si>
  <si>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</si>
  <si>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</si>
  <si>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</si>
  <si>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</si>
  <si>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</si>
  <si>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</si>
  <si>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</si>
  <si>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</si>
  <si>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в том числе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</si>
  <si>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</si>
  <si>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Программные расходы, в т. ч.  по муниципальным программам:</t>
  </si>
  <si>
    <t>С начала текущего года</t>
  </si>
  <si>
    <t>Формирование законопослушного поведения участников дорожного движения в Гатчинском муниципальном районе</t>
  </si>
  <si>
    <t>Исполнение бюджетных ассигнований на реализацию муниципальных программ Гатчинского муниципального района за 2021 г.</t>
  </si>
  <si>
    <t>Запланированный объем финансирования на 2021 год  (тыс. руб.)</t>
  </si>
  <si>
    <t>Профинансировано за 2021 год (тыс. руб.)</t>
  </si>
  <si>
    <t>Содействие развитию образования, управление ресурсами и качеством системы образования</t>
  </si>
  <si>
    <t xml:space="preserve"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</t>
  </si>
  <si>
    <t>Обеспечение жильем отдельных категорий граждан, нуждающихся в жилых помещениях на территории Гатчинского муниципального района</t>
  </si>
  <si>
    <t>Современное образование в Гатчинском муниципальном районе</t>
  </si>
  <si>
    <t>Развитие физической культуры и спорта в Гатчинском муниципальном районе</t>
  </si>
  <si>
    <t>Развитие  культуры в Гатчинском муниципальном районе</t>
  </si>
  <si>
    <t>Создание условий для обеспечения определенных категорий граждан жилыми помещениями в Гатчинском муниципальном районе</t>
  </si>
  <si>
    <t>Обеспечение комплексной безопасности Гатчинского муниципального района</t>
  </si>
  <si>
    <t>Стимулирование экономической активности в Гатчинском муниципальном районе</t>
  </si>
  <si>
    <t>Развитие сельского хозяйства в Гатчинском муниципальном районе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</si>
  <si>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</t>
  </si>
  <si>
    <t>Эффективное управление финансами  Гатчинского муниципального района</t>
  </si>
  <si>
    <t>Устойчивое общественное развитие в Гатчинском муниципальном районе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</si>
</sst>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  <numFmt numFmtId="186" formatCode="#,##0.0_р_.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72" fontId="5" fillId="0" borderId="0" xfId="0" applyNumberFormat="1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72" fontId="9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6" fontId="4" fillId="4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86" fontId="4" fillId="32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 wrapText="1" shrinkToFi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8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G43" sqref="G43"/>
    </sheetView>
  </sheetViews>
  <sheetFormatPr defaultColWidth="9.140625" defaultRowHeight="12.75"/>
  <cols>
    <col min="1" max="1" width="48.7109375" style="2" customWidth="1"/>
    <col min="2" max="2" width="21.140625" style="23" customWidth="1"/>
    <col min="3" max="3" width="17.28125" style="23" customWidth="1"/>
    <col min="4" max="4" width="14.140625" style="23" customWidth="1"/>
    <col min="5" max="5" width="17.57421875" style="23" customWidth="1"/>
    <col min="6" max="6" width="18.57421875" style="23" customWidth="1"/>
    <col min="7" max="7" width="17.7109375" style="23" customWidth="1"/>
    <col min="8" max="8" width="15.28125" style="23" customWidth="1"/>
    <col min="9" max="9" width="14.421875" style="23" customWidth="1"/>
    <col min="10" max="10" width="16.8515625" style="23" customWidth="1"/>
    <col min="11" max="11" width="17.28125" style="23" customWidth="1"/>
    <col min="12" max="12" width="16.57421875" style="3" customWidth="1"/>
    <col min="13" max="16384" width="9.140625" style="1" customWidth="1"/>
  </cols>
  <sheetData>
    <row r="1" spans="1:12" ht="63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63" customHeight="1">
      <c r="A2" s="5"/>
      <c r="B2" s="30" t="s">
        <v>37</v>
      </c>
      <c r="C2" s="30"/>
      <c r="D2" s="30"/>
      <c r="E2" s="30"/>
      <c r="F2" s="30"/>
      <c r="G2" s="30"/>
      <c r="H2" s="30"/>
      <c r="I2" s="30"/>
      <c r="J2" s="30"/>
      <c r="K2" s="30"/>
      <c r="L2" s="5"/>
    </row>
    <row r="3" spans="1:12" ht="16.5">
      <c r="A3" s="5"/>
      <c r="B3" s="26" t="s">
        <v>40</v>
      </c>
      <c r="C3" s="26"/>
      <c r="D3" s="26"/>
      <c r="E3" s="26"/>
      <c r="F3" s="26"/>
      <c r="G3" s="26" t="s">
        <v>41</v>
      </c>
      <c r="H3" s="26"/>
      <c r="I3" s="26"/>
      <c r="J3" s="26"/>
      <c r="K3" s="26"/>
      <c r="L3" s="28" t="s">
        <v>31</v>
      </c>
    </row>
    <row r="4" spans="1:12" ht="16.5">
      <c r="A4" s="5"/>
      <c r="B4" s="26" t="s">
        <v>34</v>
      </c>
      <c r="C4" s="27"/>
      <c r="D4" s="27"/>
      <c r="E4" s="27"/>
      <c r="F4" s="27"/>
      <c r="G4" s="26" t="s">
        <v>34</v>
      </c>
      <c r="H4" s="27"/>
      <c r="I4" s="27"/>
      <c r="J4" s="27"/>
      <c r="K4" s="27"/>
      <c r="L4" s="29"/>
    </row>
    <row r="5" spans="1:12" ht="46.5">
      <c r="A5" s="4" t="s">
        <v>36</v>
      </c>
      <c r="B5" s="18" t="s">
        <v>30</v>
      </c>
      <c r="C5" s="18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18" t="s">
        <v>26</v>
      </c>
      <c r="I5" s="18" t="s">
        <v>27</v>
      </c>
      <c r="J5" s="18" t="s">
        <v>28</v>
      </c>
      <c r="K5" s="18" t="s">
        <v>29</v>
      </c>
      <c r="L5" s="29"/>
    </row>
    <row r="6" spans="1:12" ht="16.5">
      <c r="A6" s="14" t="s">
        <v>33</v>
      </c>
      <c r="B6" s="19">
        <f>C6+D6+E6+F17</f>
        <v>6781969.305</v>
      </c>
      <c r="C6" s="19">
        <f>C7+C14+C17+C21+C24+C29+C32+C35+C40+C43</f>
        <v>2344469.95</v>
      </c>
      <c r="D6" s="19">
        <f>D7+D14+D17+D21+D24+D29+D32+D35+D40+D43</f>
        <v>4307336.318999999</v>
      </c>
      <c r="E6" s="19">
        <f>E7+E14+E17+E21+E24+E29+E32+E35+E40+E43</f>
        <v>130163.036</v>
      </c>
      <c r="F6" s="19">
        <f>F7+F14+F17+F21+F24+F29+F32+F35+F40+F43</f>
        <v>216544.8</v>
      </c>
      <c r="G6" s="19">
        <f>H6+I6+J6+K17</f>
        <v>6596177.682999998</v>
      </c>
      <c r="H6" s="19">
        <f>H7+H14+H17+H21+H24+H29+H32+H35+H40+H43</f>
        <v>2323114.7779999995</v>
      </c>
      <c r="I6" s="19">
        <f>I7+I14+I17+I21+I24+I29+I32+I35+I40+I43</f>
        <v>4150665.3049999997</v>
      </c>
      <c r="J6" s="19">
        <f>J7+J14+J17+J21+J24+J29+J32+J35+J40+J43</f>
        <v>122397.6</v>
      </c>
      <c r="K6" s="19">
        <f>K7+K14+K17+K21+K24+K29+K32+K35+K40+K43</f>
        <v>206316.1</v>
      </c>
      <c r="L6" s="10">
        <f aca="true" t="shared" si="0" ref="L6:L48">G6/B6*100</f>
        <v>97.26050629773528</v>
      </c>
    </row>
    <row r="7" spans="1:12" ht="30">
      <c r="A7" s="15" t="s">
        <v>45</v>
      </c>
      <c r="B7" s="12">
        <f aca="true" t="shared" si="1" ref="B7:K7">B8+B9+B10+B11+B12+B13</f>
        <v>5314314.04</v>
      </c>
      <c r="C7" s="12">
        <f t="shared" si="1"/>
        <v>1425408.06</v>
      </c>
      <c r="D7" s="12">
        <f t="shared" si="1"/>
        <v>3768681.558</v>
      </c>
      <c r="E7" s="12">
        <f t="shared" si="1"/>
        <v>120224.42199999999</v>
      </c>
      <c r="F7" s="12">
        <f t="shared" si="1"/>
        <v>216544.8</v>
      </c>
      <c r="G7" s="12">
        <f t="shared" si="1"/>
        <v>5189551.876</v>
      </c>
      <c r="H7" s="12">
        <f t="shared" si="1"/>
        <v>1414068.1719999998</v>
      </c>
      <c r="I7" s="12">
        <f t="shared" si="1"/>
        <v>3658647.918</v>
      </c>
      <c r="J7" s="12">
        <f t="shared" si="1"/>
        <v>116835.78600000001</v>
      </c>
      <c r="K7" s="12">
        <f t="shared" si="1"/>
        <v>206316.1</v>
      </c>
      <c r="L7" s="6">
        <f t="shared" si="0"/>
        <v>97.65233738426193</v>
      </c>
    </row>
    <row r="8" spans="1:12" ht="15">
      <c r="A8" s="16" t="s">
        <v>6</v>
      </c>
      <c r="B8" s="11">
        <f aca="true" t="shared" si="2" ref="B8:B13">C8+D8+E8</f>
        <v>2289828.083</v>
      </c>
      <c r="C8" s="11">
        <v>604054.988</v>
      </c>
      <c r="D8" s="11">
        <v>1685773.095</v>
      </c>
      <c r="E8" s="11">
        <v>0</v>
      </c>
      <c r="F8" s="11">
        <v>145323.5</v>
      </c>
      <c r="G8" s="11">
        <f>H8+I8+J8</f>
        <v>2284328.9809999997</v>
      </c>
      <c r="H8" s="20">
        <v>602321.122</v>
      </c>
      <c r="I8" s="11">
        <v>1682007.859</v>
      </c>
      <c r="J8" s="11">
        <v>0</v>
      </c>
      <c r="K8" s="11">
        <v>143536.7</v>
      </c>
      <c r="L8" s="9">
        <f t="shared" si="0"/>
        <v>99.75984651245976</v>
      </c>
    </row>
    <row r="9" spans="1:12" ht="30">
      <c r="A9" s="16" t="s">
        <v>7</v>
      </c>
      <c r="B9" s="11">
        <f t="shared" si="2"/>
        <v>2366018.786</v>
      </c>
      <c r="C9" s="11">
        <v>420784.975</v>
      </c>
      <c r="D9" s="11">
        <v>1827102.289</v>
      </c>
      <c r="E9" s="11">
        <v>118131.522</v>
      </c>
      <c r="F9" s="11">
        <v>38880.7</v>
      </c>
      <c r="G9" s="11">
        <f>H9+I9+J9</f>
        <v>2277305.007</v>
      </c>
      <c r="H9" s="11">
        <v>413957.013</v>
      </c>
      <c r="I9" s="11">
        <v>1748237.698</v>
      </c>
      <c r="J9" s="11">
        <v>115110.296</v>
      </c>
      <c r="K9" s="11">
        <v>32953.4</v>
      </c>
      <c r="L9" s="9">
        <f t="shared" si="0"/>
        <v>96.25050403128965</v>
      </c>
    </row>
    <row r="10" spans="1:12" ht="23.25" customHeight="1">
      <c r="A10" s="16" t="s">
        <v>8</v>
      </c>
      <c r="B10" s="11">
        <f t="shared" si="2"/>
        <v>294174.063</v>
      </c>
      <c r="C10" s="11">
        <v>287804.563</v>
      </c>
      <c r="D10" s="11">
        <v>6369.5</v>
      </c>
      <c r="E10" s="11">
        <v>0</v>
      </c>
      <c r="F10" s="11">
        <v>11082.8</v>
      </c>
      <c r="G10" s="11">
        <f>H10+I10+J10</f>
        <v>294174.062</v>
      </c>
      <c r="H10" s="11">
        <v>287804.562</v>
      </c>
      <c r="I10" s="11">
        <v>6369.5</v>
      </c>
      <c r="J10" s="11">
        <v>0</v>
      </c>
      <c r="K10" s="11">
        <v>11072</v>
      </c>
      <c r="L10" s="9">
        <f t="shared" si="0"/>
        <v>99.99999966006519</v>
      </c>
    </row>
    <row r="11" spans="1:12" ht="60">
      <c r="A11" s="16" t="s">
        <v>9</v>
      </c>
      <c r="B11" s="11">
        <f t="shared" si="2"/>
        <v>110680.31899999999</v>
      </c>
      <c r="C11" s="11">
        <v>51209.31</v>
      </c>
      <c r="D11" s="11">
        <v>59471.009</v>
      </c>
      <c r="E11" s="11">
        <v>0</v>
      </c>
      <c r="F11" s="11">
        <v>21257.8</v>
      </c>
      <c r="G11" s="11">
        <f>H11+I11+J11</f>
        <v>84541.675</v>
      </c>
      <c r="H11" s="11">
        <v>48595.44</v>
      </c>
      <c r="I11" s="11">
        <v>35946.235</v>
      </c>
      <c r="J11" s="11">
        <v>0</v>
      </c>
      <c r="K11" s="11">
        <v>18754</v>
      </c>
      <c r="L11" s="9">
        <f t="shared" si="0"/>
        <v>76.38365679086994</v>
      </c>
    </row>
    <row r="12" spans="1:12" ht="40.5" customHeight="1">
      <c r="A12" s="24" t="s">
        <v>42</v>
      </c>
      <c r="B12" s="11">
        <f t="shared" si="2"/>
        <v>124580.989</v>
      </c>
      <c r="C12" s="11">
        <v>61554.224</v>
      </c>
      <c r="D12" s="11">
        <v>63026.765</v>
      </c>
      <c r="E12" s="11">
        <v>0</v>
      </c>
      <c r="F12" s="11">
        <v>0</v>
      </c>
      <c r="G12" s="11">
        <f>H12+I12+J12</f>
        <v>124413.71100000001</v>
      </c>
      <c r="H12" s="11">
        <v>61390.035</v>
      </c>
      <c r="I12" s="11">
        <v>63023.676</v>
      </c>
      <c r="J12" s="11">
        <v>0</v>
      </c>
      <c r="K12" s="11">
        <v>0</v>
      </c>
      <c r="L12" s="9">
        <f t="shared" si="0"/>
        <v>99.86572750678677</v>
      </c>
    </row>
    <row r="13" spans="1:12" ht="30">
      <c r="A13" s="16" t="s">
        <v>10</v>
      </c>
      <c r="B13" s="21">
        <f t="shared" si="2"/>
        <v>129031.79999999999</v>
      </c>
      <c r="C13" s="21">
        <v>0</v>
      </c>
      <c r="D13" s="21">
        <v>126938.9</v>
      </c>
      <c r="E13" s="21">
        <v>2092.9</v>
      </c>
      <c r="F13" s="11">
        <v>0</v>
      </c>
      <c r="G13" s="11">
        <f>H13+I13+J13</f>
        <v>124788.44</v>
      </c>
      <c r="H13" s="11">
        <v>0</v>
      </c>
      <c r="I13" s="11">
        <v>123062.95</v>
      </c>
      <c r="J13" s="11">
        <v>1725.49</v>
      </c>
      <c r="K13" s="11">
        <v>0</v>
      </c>
      <c r="L13" s="9">
        <f t="shared" si="0"/>
        <v>96.71138432541436</v>
      </c>
    </row>
    <row r="14" spans="1:12" ht="30">
      <c r="A14" s="15" t="s">
        <v>46</v>
      </c>
      <c r="B14" s="12">
        <f>B15+B16</f>
        <v>65346.602</v>
      </c>
      <c r="C14" s="12">
        <f aca="true" t="shared" si="3" ref="C14:K14">SUM(C15:C16)</f>
        <v>61784.102</v>
      </c>
      <c r="D14" s="12">
        <f t="shared" si="3"/>
        <v>3562.5</v>
      </c>
      <c r="E14" s="12">
        <f t="shared" si="3"/>
        <v>0</v>
      </c>
      <c r="F14" s="12">
        <f t="shared" si="3"/>
        <v>0</v>
      </c>
      <c r="G14" s="12">
        <f>G15+G16</f>
        <v>65308.416</v>
      </c>
      <c r="H14" s="12">
        <f t="shared" si="3"/>
        <v>61745.916</v>
      </c>
      <c r="I14" s="12">
        <f t="shared" si="3"/>
        <v>3562.5</v>
      </c>
      <c r="J14" s="12">
        <f t="shared" si="3"/>
        <v>0</v>
      </c>
      <c r="K14" s="12">
        <f t="shared" si="3"/>
        <v>0</v>
      </c>
      <c r="L14" s="13">
        <f t="shared" si="0"/>
        <v>99.94156390870944</v>
      </c>
    </row>
    <row r="15" spans="1:12" ht="36" customHeight="1">
      <c r="A15" s="16" t="s">
        <v>11</v>
      </c>
      <c r="B15" s="11">
        <f>C15+D15+E15</f>
        <v>9551.585</v>
      </c>
      <c r="C15" s="11">
        <v>9551.585</v>
      </c>
      <c r="D15" s="11">
        <v>0</v>
      </c>
      <c r="E15" s="11">
        <v>0</v>
      </c>
      <c r="F15" s="11">
        <v>0</v>
      </c>
      <c r="G15" s="11">
        <f>SUM(H15:J15)</f>
        <v>9513.399</v>
      </c>
      <c r="H15" s="11">
        <v>9513.399</v>
      </c>
      <c r="I15" s="11">
        <v>0</v>
      </c>
      <c r="J15" s="11">
        <v>0</v>
      </c>
      <c r="K15" s="11">
        <v>0</v>
      </c>
      <c r="L15" s="9">
        <f t="shared" si="0"/>
        <v>99.60021294895036</v>
      </c>
    </row>
    <row r="16" spans="1:12" ht="50.25" customHeight="1">
      <c r="A16" s="16" t="s">
        <v>12</v>
      </c>
      <c r="B16" s="11">
        <f>C16+D16+E16</f>
        <v>55795.017</v>
      </c>
      <c r="C16" s="11">
        <v>52232.517</v>
      </c>
      <c r="D16" s="11">
        <v>3562.5</v>
      </c>
      <c r="E16" s="11">
        <v>0</v>
      </c>
      <c r="F16" s="11">
        <v>0</v>
      </c>
      <c r="G16" s="11">
        <f>SUM(H16:J16)</f>
        <v>55795.017</v>
      </c>
      <c r="H16" s="11">
        <v>52232.517</v>
      </c>
      <c r="I16" s="11">
        <v>3562.5</v>
      </c>
      <c r="J16" s="11">
        <v>0</v>
      </c>
      <c r="K16" s="11">
        <v>0</v>
      </c>
      <c r="L16" s="9">
        <f t="shared" si="0"/>
        <v>100</v>
      </c>
    </row>
    <row r="17" spans="1:12" ht="30">
      <c r="A17" s="15" t="s">
        <v>47</v>
      </c>
      <c r="B17" s="12">
        <f aca="true" t="shared" si="4" ref="B17:H17">B18+B19+B20</f>
        <v>397701.74</v>
      </c>
      <c r="C17" s="12">
        <f t="shared" si="4"/>
        <v>376721.941</v>
      </c>
      <c r="D17" s="12">
        <f t="shared" si="4"/>
        <v>16792.3</v>
      </c>
      <c r="E17" s="12">
        <f t="shared" si="4"/>
        <v>4187.499</v>
      </c>
      <c r="F17" s="12">
        <f t="shared" si="4"/>
        <v>0</v>
      </c>
      <c r="G17" s="12">
        <f t="shared" si="4"/>
        <v>397261.936</v>
      </c>
      <c r="H17" s="12">
        <f t="shared" si="4"/>
        <v>376282.137</v>
      </c>
      <c r="I17" s="12">
        <f>SUM(I18:I20)</f>
        <v>16792.3</v>
      </c>
      <c r="J17" s="12">
        <f>SUM(J18:J20)</f>
        <v>4187.499</v>
      </c>
      <c r="K17" s="12">
        <f>SUM(K18:K20)</f>
        <v>0</v>
      </c>
      <c r="L17" s="13">
        <f t="shared" si="0"/>
        <v>99.8894136093043</v>
      </c>
    </row>
    <row r="18" spans="1:12" ht="54.75" customHeight="1">
      <c r="A18" s="16" t="s">
        <v>13</v>
      </c>
      <c r="B18" s="11">
        <f>C18+D18+E18+F18</f>
        <v>15906.543</v>
      </c>
      <c r="C18" s="11">
        <v>12365.543</v>
      </c>
      <c r="D18" s="11">
        <v>3541</v>
      </c>
      <c r="E18" s="11">
        <v>0</v>
      </c>
      <c r="F18" s="11">
        <v>0</v>
      </c>
      <c r="G18" s="11">
        <f>SUM(H18:I18:J18)</f>
        <v>15466.739</v>
      </c>
      <c r="H18" s="11">
        <v>11925.739</v>
      </c>
      <c r="I18" s="11">
        <v>3541</v>
      </c>
      <c r="J18" s="11">
        <v>0</v>
      </c>
      <c r="K18" s="11">
        <v>0</v>
      </c>
      <c r="L18" s="9">
        <f t="shared" si="0"/>
        <v>97.23507489968122</v>
      </c>
    </row>
    <row r="19" spans="1:12" ht="44.25" customHeight="1">
      <c r="A19" s="16" t="s">
        <v>14</v>
      </c>
      <c r="B19" s="11">
        <f>C19+D19+E19+F19</f>
        <v>308005.461</v>
      </c>
      <c r="C19" s="11">
        <v>299904.462</v>
      </c>
      <c r="D19" s="11">
        <v>3913.5</v>
      </c>
      <c r="E19" s="11">
        <v>4187.499</v>
      </c>
      <c r="F19" s="11">
        <v>0</v>
      </c>
      <c r="G19" s="11">
        <f>H19+I19+J19</f>
        <v>308005.461</v>
      </c>
      <c r="H19" s="11">
        <v>299904.462</v>
      </c>
      <c r="I19" s="11">
        <v>3913.5</v>
      </c>
      <c r="J19" s="11">
        <v>4187.499</v>
      </c>
      <c r="K19" s="11">
        <v>0</v>
      </c>
      <c r="L19" s="9">
        <f t="shared" si="0"/>
        <v>100</v>
      </c>
    </row>
    <row r="20" spans="1:12" ht="45">
      <c r="A20" s="16" t="s">
        <v>4</v>
      </c>
      <c r="B20" s="11">
        <f>C20+D20+E20+F20</f>
        <v>73789.736</v>
      </c>
      <c r="C20" s="11">
        <v>64451.936</v>
      </c>
      <c r="D20" s="11">
        <v>9337.8</v>
      </c>
      <c r="E20" s="11">
        <v>0</v>
      </c>
      <c r="F20" s="11"/>
      <c r="G20" s="11">
        <f>H20+I20+J20+K20</f>
        <v>73789.736</v>
      </c>
      <c r="H20" s="11">
        <v>64451.936</v>
      </c>
      <c r="I20" s="11">
        <v>9337.8</v>
      </c>
      <c r="J20" s="11">
        <v>0</v>
      </c>
      <c r="K20" s="11"/>
      <c r="L20" s="9">
        <f t="shared" si="0"/>
        <v>100</v>
      </c>
    </row>
    <row r="21" spans="1:12" ht="69.75" customHeight="1">
      <c r="A21" s="15" t="s">
        <v>48</v>
      </c>
      <c r="B21" s="12">
        <f aca="true" t="shared" si="5" ref="B21:K21">SUM(B22:B23)</f>
        <v>95380.47600000001</v>
      </c>
      <c r="C21" s="12">
        <f t="shared" si="5"/>
        <v>11700.939</v>
      </c>
      <c r="D21" s="12">
        <f t="shared" si="5"/>
        <v>77928.422</v>
      </c>
      <c r="E21" s="12">
        <f t="shared" si="5"/>
        <v>5751.115</v>
      </c>
      <c r="F21" s="12">
        <f t="shared" si="5"/>
        <v>0</v>
      </c>
      <c r="G21" s="12">
        <f t="shared" si="5"/>
        <v>85483.905</v>
      </c>
      <c r="H21" s="12">
        <f t="shared" si="5"/>
        <v>11700.939</v>
      </c>
      <c r="I21" s="12">
        <f>I22+I23</f>
        <v>72408.651</v>
      </c>
      <c r="J21" s="12">
        <f t="shared" si="5"/>
        <v>1374.315</v>
      </c>
      <c r="K21" s="12">
        <f t="shared" si="5"/>
        <v>0</v>
      </c>
      <c r="L21" s="13">
        <f t="shared" si="0"/>
        <v>89.62411238123826</v>
      </c>
    </row>
    <row r="22" spans="1:12" ht="42" customHeight="1">
      <c r="A22" s="16" t="s">
        <v>15</v>
      </c>
      <c r="B22" s="11">
        <f>C22+D22+E22</f>
        <v>11700.939</v>
      </c>
      <c r="C22" s="11">
        <v>11700.939</v>
      </c>
      <c r="D22" s="11">
        <v>0</v>
      </c>
      <c r="E22" s="11">
        <v>0</v>
      </c>
      <c r="F22" s="11">
        <v>0</v>
      </c>
      <c r="G22" s="11">
        <f>H22+I22+J22</f>
        <v>11700.939</v>
      </c>
      <c r="H22" s="11">
        <v>11700.939</v>
      </c>
      <c r="I22" s="11">
        <v>0</v>
      </c>
      <c r="J22" s="11">
        <v>0</v>
      </c>
      <c r="K22" s="11">
        <v>0</v>
      </c>
      <c r="L22" s="9">
        <f t="shared" si="0"/>
        <v>100</v>
      </c>
    </row>
    <row r="23" spans="1:12" ht="55.5" customHeight="1">
      <c r="A23" s="16" t="s">
        <v>44</v>
      </c>
      <c r="B23" s="11">
        <f>D23+E23+C23</f>
        <v>83679.53700000001</v>
      </c>
      <c r="C23" s="11">
        <v>0</v>
      </c>
      <c r="D23" s="11">
        <v>77928.422</v>
      </c>
      <c r="E23" s="11">
        <v>5751.115</v>
      </c>
      <c r="F23" s="11">
        <v>0</v>
      </c>
      <c r="G23" s="11">
        <f>SUM(H23:I23:J23)</f>
        <v>73782.966</v>
      </c>
      <c r="H23" s="11">
        <v>0</v>
      </c>
      <c r="I23" s="11">
        <v>72408.651</v>
      </c>
      <c r="J23" s="11">
        <v>1374.315</v>
      </c>
      <c r="K23" s="11">
        <v>0</v>
      </c>
      <c r="L23" s="9">
        <f t="shared" si="0"/>
        <v>88.17324837731833</v>
      </c>
    </row>
    <row r="24" spans="1:12" ht="39" customHeight="1">
      <c r="A24" s="15" t="s">
        <v>49</v>
      </c>
      <c r="B24" s="12">
        <f>SUM(B25:B28)</f>
        <v>49070.884999999995</v>
      </c>
      <c r="C24" s="12">
        <f>SUM(C25:C28)</f>
        <v>49070.884999999995</v>
      </c>
      <c r="D24" s="12">
        <f>SUM(D25:D28)</f>
        <v>0</v>
      </c>
      <c r="E24" s="12">
        <f>SUM(E25:E28)</f>
        <v>0</v>
      </c>
      <c r="F24" s="12">
        <f aca="true" t="shared" si="6" ref="F24:K24">SUM(F25:F27)</f>
        <v>0</v>
      </c>
      <c r="G24" s="12">
        <f>SUM(G25:G28)</f>
        <v>49010.16799999999</v>
      </c>
      <c r="H24" s="12">
        <f>SUM(H25:H28)</f>
        <v>49010.16799999999</v>
      </c>
      <c r="I24" s="12">
        <f>SUM(I25:I28)</f>
        <v>0</v>
      </c>
      <c r="J24" s="12">
        <f t="shared" si="6"/>
        <v>0</v>
      </c>
      <c r="K24" s="12">
        <f t="shared" si="6"/>
        <v>0</v>
      </c>
      <c r="L24" s="13">
        <f t="shared" si="0"/>
        <v>99.87626675165934</v>
      </c>
    </row>
    <row r="25" spans="1:12" ht="51" customHeight="1">
      <c r="A25" s="16" t="s">
        <v>16</v>
      </c>
      <c r="B25" s="11">
        <f>C25+D25+E25</f>
        <v>10499.445</v>
      </c>
      <c r="C25" s="11">
        <v>10499.445</v>
      </c>
      <c r="D25" s="11">
        <v>0</v>
      </c>
      <c r="E25" s="11">
        <v>0</v>
      </c>
      <c r="F25" s="11">
        <v>0</v>
      </c>
      <c r="G25" s="11">
        <f>H25+I25+J25</f>
        <v>10496.07</v>
      </c>
      <c r="H25" s="11">
        <v>10496.07</v>
      </c>
      <c r="I25" s="11">
        <v>0</v>
      </c>
      <c r="J25" s="11">
        <v>0</v>
      </c>
      <c r="K25" s="11">
        <v>0</v>
      </c>
      <c r="L25" s="9">
        <f t="shared" si="0"/>
        <v>99.96785544378774</v>
      </c>
    </row>
    <row r="26" spans="1:12" ht="100.5" customHeight="1">
      <c r="A26" s="16" t="s">
        <v>17</v>
      </c>
      <c r="B26" s="11">
        <f>C26+D26+E26+F26</f>
        <v>22947.24</v>
      </c>
      <c r="C26" s="11">
        <v>22947.24</v>
      </c>
      <c r="D26" s="11">
        <v>0</v>
      </c>
      <c r="E26" s="11">
        <v>0</v>
      </c>
      <c r="F26" s="11">
        <v>0</v>
      </c>
      <c r="G26" s="11">
        <f>SUM(H26:K26)</f>
        <v>22890.118</v>
      </c>
      <c r="H26" s="11">
        <v>22890.118</v>
      </c>
      <c r="I26" s="11">
        <v>0</v>
      </c>
      <c r="J26" s="11">
        <v>0</v>
      </c>
      <c r="K26" s="11">
        <v>0</v>
      </c>
      <c r="L26" s="9">
        <f t="shared" si="0"/>
        <v>99.75107246013026</v>
      </c>
    </row>
    <row r="27" spans="1:12" ht="40.5" customHeight="1">
      <c r="A27" s="17" t="s">
        <v>18</v>
      </c>
      <c r="B27" s="11">
        <f>C27+D27+E27+F27</f>
        <v>15374.2</v>
      </c>
      <c r="C27" s="11">
        <v>15374.2</v>
      </c>
      <c r="D27" s="11">
        <v>0</v>
      </c>
      <c r="E27" s="11">
        <v>0</v>
      </c>
      <c r="F27" s="11">
        <v>0</v>
      </c>
      <c r="G27" s="11">
        <f>SUM(H27:K27)</f>
        <v>15373.98</v>
      </c>
      <c r="H27" s="11">
        <v>15373.98</v>
      </c>
      <c r="I27" s="11">
        <v>0</v>
      </c>
      <c r="J27" s="11">
        <v>0</v>
      </c>
      <c r="K27" s="11">
        <v>0</v>
      </c>
      <c r="L27" s="9">
        <f t="shared" si="0"/>
        <v>99.99856903123414</v>
      </c>
    </row>
    <row r="28" spans="1:12" ht="42.75" customHeight="1">
      <c r="A28" s="17" t="s">
        <v>38</v>
      </c>
      <c r="B28" s="11">
        <f>C28+D28+E28+F28</f>
        <v>250</v>
      </c>
      <c r="C28" s="11">
        <v>250</v>
      </c>
      <c r="D28" s="11">
        <v>0</v>
      </c>
      <c r="E28" s="11">
        <v>0</v>
      </c>
      <c r="F28" s="11">
        <v>0</v>
      </c>
      <c r="G28" s="11">
        <f>H28+I28+J28</f>
        <v>250</v>
      </c>
      <c r="H28" s="11">
        <v>250</v>
      </c>
      <c r="I28" s="11">
        <v>0</v>
      </c>
      <c r="J28" s="11">
        <v>0</v>
      </c>
      <c r="K28" s="11">
        <v>0</v>
      </c>
      <c r="L28" s="9">
        <f>G28/B28*100</f>
        <v>100</v>
      </c>
    </row>
    <row r="29" spans="1:12" ht="36" customHeight="1">
      <c r="A29" s="15" t="s">
        <v>50</v>
      </c>
      <c r="B29" s="12">
        <f aca="true" t="shared" si="7" ref="B29:K29">SUM(B30:B31)</f>
        <v>112150.99100000001</v>
      </c>
      <c r="C29" s="12">
        <f t="shared" si="7"/>
        <v>48047.443</v>
      </c>
      <c r="D29" s="12">
        <f t="shared" si="7"/>
        <v>64103.548</v>
      </c>
      <c r="E29" s="12">
        <f t="shared" si="7"/>
        <v>0</v>
      </c>
      <c r="F29" s="12">
        <f t="shared" si="7"/>
        <v>0</v>
      </c>
      <c r="G29" s="12">
        <f t="shared" si="7"/>
        <v>66679.089</v>
      </c>
      <c r="H29" s="12">
        <f t="shared" si="7"/>
        <v>43658.405999999995</v>
      </c>
      <c r="I29" s="12">
        <f t="shared" si="7"/>
        <v>23020.682999999997</v>
      </c>
      <c r="J29" s="12">
        <f t="shared" si="7"/>
        <v>0</v>
      </c>
      <c r="K29" s="12">
        <f t="shared" si="7"/>
        <v>0</v>
      </c>
      <c r="L29" s="13">
        <f t="shared" si="0"/>
        <v>59.45474792995811</v>
      </c>
    </row>
    <row r="30" spans="1:12" ht="45">
      <c r="A30" s="16" t="s">
        <v>19</v>
      </c>
      <c r="B30" s="11">
        <f>C30+D30+E30+F30</f>
        <v>74259.936</v>
      </c>
      <c r="C30" s="11">
        <v>10261.388</v>
      </c>
      <c r="D30" s="11">
        <v>63998.548</v>
      </c>
      <c r="E30" s="11">
        <v>0</v>
      </c>
      <c r="F30" s="11">
        <v>0</v>
      </c>
      <c r="G30" s="11">
        <f>SUM(H30:I30:J30:K30)</f>
        <v>29605.216</v>
      </c>
      <c r="H30" s="11">
        <v>6689.007</v>
      </c>
      <c r="I30" s="11">
        <v>22916.209</v>
      </c>
      <c r="J30" s="11">
        <v>0</v>
      </c>
      <c r="K30" s="11">
        <v>0</v>
      </c>
      <c r="L30" s="9">
        <f t="shared" si="0"/>
        <v>39.86700985037208</v>
      </c>
    </row>
    <row r="31" spans="1:12" ht="30">
      <c r="A31" s="16" t="s">
        <v>20</v>
      </c>
      <c r="B31" s="11">
        <f>C31+D31+E31+F31</f>
        <v>37891.055</v>
      </c>
      <c r="C31" s="11">
        <v>37786.055</v>
      </c>
      <c r="D31" s="11">
        <v>105</v>
      </c>
      <c r="E31" s="11">
        <v>0</v>
      </c>
      <c r="F31" s="11">
        <v>0</v>
      </c>
      <c r="G31" s="11">
        <f>SUM(H31:K31)</f>
        <v>37073.873</v>
      </c>
      <c r="H31" s="11">
        <v>36969.399</v>
      </c>
      <c r="I31" s="11">
        <v>104.474</v>
      </c>
      <c r="J31" s="11">
        <v>0</v>
      </c>
      <c r="K31" s="11">
        <v>0</v>
      </c>
      <c r="L31" s="9">
        <f t="shared" si="0"/>
        <v>97.8433379593152</v>
      </c>
    </row>
    <row r="32" spans="1:12" ht="45" customHeight="1">
      <c r="A32" s="15" t="s">
        <v>51</v>
      </c>
      <c r="B32" s="12">
        <f aca="true" t="shared" si="8" ref="B32:K32">SUM(B33:B34)</f>
        <v>25831.756</v>
      </c>
      <c r="C32" s="12">
        <f t="shared" si="8"/>
        <v>11056.756</v>
      </c>
      <c r="D32" s="12">
        <f t="shared" si="8"/>
        <v>14775</v>
      </c>
      <c r="E32" s="12">
        <f t="shared" si="8"/>
        <v>0</v>
      </c>
      <c r="F32" s="12">
        <f t="shared" si="8"/>
        <v>0</v>
      </c>
      <c r="G32" s="12">
        <f t="shared" si="8"/>
        <v>25798.138000000003</v>
      </c>
      <c r="H32" s="12">
        <f t="shared" si="8"/>
        <v>11053.393</v>
      </c>
      <c r="I32" s="12">
        <f t="shared" si="8"/>
        <v>14744.745</v>
      </c>
      <c r="J32" s="12">
        <f t="shared" si="8"/>
        <v>0</v>
      </c>
      <c r="K32" s="12">
        <f t="shared" si="8"/>
        <v>0</v>
      </c>
      <c r="L32" s="8">
        <f t="shared" si="0"/>
        <v>99.86985786022446</v>
      </c>
    </row>
    <row r="33" spans="1:12" ht="42" customHeight="1">
      <c r="A33" s="16" t="s">
        <v>21</v>
      </c>
      <c r="B33" s="11">
        <f>C33+D33+E33</f>
        <v>24969.998</v>
      </c>
      <c r="C33" s="11">
        <v>10194.998</v>
      </c>
      <c r="D33" s="11">
        <v>14775</v>
      </c>
      <c r="E33" s="11">
        <v>0</v>
      </c>
      <c r="F33" s="11">
        <v>0</v>
      </c>
      <c r="G33" s="11">
        <f>SUM(H33,I33)</f>
        <v>24936.381</v>
      </c>
      <c r="H33" s="11">
        <v>10191.636</v>
      </c>
      <c r="I33" s="11">
        <v>14744.745</v>
      </c>
      <c r="J33" s="11">
        <v>0</v>
      </c>
      <c r="K33" s="11">
        <v>0</v>
      </c>
      <c r="L33" s="9">
        <f t="shared" si="0"/>
        <v>99.86537043375014</v>
      </c>
    </row>
    <row r="34" spans="1:12" ht="27" customHeight="1">
      <c r="A34" s="16" t="s">
        <v>5</v>
      </c>
      <c r="B34" s="11">
        <f aca="true" t="shared" si="9" ref="B34:B39">C34+D34+E34+F34</f>
        <v>861.758</v>
      </c>
      <c r="C34" s="11">
        <v>861.758</v>
      </c>
      <c r="D34" s="11">
        <v>0</v>
      </c>
      <c r="E34" s="11">
        <v>0</v>
      </c>
      <c r="F34" s="11">
        <v>0</v>
      </c>
      <c r="G34" s="11">
        <f>SUM(H34,I34)</f>
        <v>861.757</v>
      </c>
      <c r="H34" s="11">
        <v>861.757</v>
      </c>
      <c r="I34" s="11">
        <v>0</v>
      </c>
      <c r="J34" s="11">
        <v>0</v>
      </c>
      <c r="K34" s="11">
        <v>0</v>
      </c>
      <c r="L34" s="9">
        <f t="shared" si="0"/>
        <v>99.99988395814137</v>
      </c>
    </row>
    <row r="35" spans="1:12" ht="75">
      <c r="A35" s="15" t="s">
        <v>52</v>
      </c>
      <c r="B35" s="12">
        <f t="shared" si="9"/>
        <v>152510.294</v>
      </c>
      <c r="C35" s="12">
        <f aca="true" t="shared" si="10" ref="C35:K35">SUM(C36:C39)</f>
        <v>110832.06099999999</v>
      </c>
      <c r="D35" s="12">
        <f t="shared" si="10"/>
        <v>41678.23299999999</v>
      </c>
      <c r="E35" s="12">
        <f t="shared" si="10"/>
        <v>0</v>
      </c>
      <c r="F35" s="12">
        <f t="shared" si="10"/>
        <v>0</v>
      </c>
      <c r="G35" s="12">
        <f t="shared" si="10"/>
        <v>147573.628</v>
      </c>
      <c r="H35" s="12">
        <f t="shared" si="10"/>
        <v>105895.39600000001</v>
      </c>
      <c r="I35" s="12">
        <f t="shared" si="10"/>
        <v>41678.231999999996</v>
      </c>
      <c r="J35" s="12">
        <f t="shared" si="10"/>
        <v>0</v>
      </c>
      <c r="K35" s="12">
        <f t="shared" si="10"/>
        <v>0</v>
      </c>
      <c r="L35" s="6">
        <f t="shared" si="0"/>
        <v>96.76306046593812</v>
      </c>
    </row>
    <row r="36" spans="1:12" ht="63.75" customHeight="1">
      <c r="A36" s="16" t="s">
        <v>22</v>
      </c>
      <c r="B36" s="11">
        <f t="shared" si="9"/>
        <v>58019.24399999999</v>
      </c>
      <c r="C36" s="11">
        <v>24579.313</v>
      </c>
      <c r="D36" s="11">
        <v>33439.931</v>
      </c>
      <c r="E36" s="11">
        <v>0</v>
      </c>
      <c r="F36" s="11">
        <v>0</v>
      </c>
      <c r="G36" s="11">
        <f>SUM(H36:J36)</f>
        <v>53686.195999999996</v>
      </c>
      <c r="H36" s="11">
        <v>20246.265</v>
      </c>
      <c r="I36" s="11">
        <v>33439.931</v>
      </c>
      <c r="J36" s="11">
        <v>0</v>
      </c>
      <c r="K36" s="11">
        <v>0</v>
      </c>
      <c r="L36" s="7">
        <f t="shared" si="0"/>
        <v>92.53170551481162</v>
      </c>
    </row>
    <row r="37" spans="1:12" ht="30">
      <c r="A37" s="16" t="s">
        <v>23</v>
      </c>
      <c r="B37" s="11">
        <f t="shared" si="9"/>
        <v>6044.84</v>
      </c>
      <c r="C37" s="11">
        <v>6044.84</v>
      </c>
      <c r="D37" s="11">
        <v>0</v>
      </c>
      <c r="E37" s="11">
        <v>0</v>
      </c>
      <c r="F37" s="11">
        <v>0</v>
      </c>
      <c r="G37" s="11">
        <f>SUM(H37:J37)</f>
        <v>5469.816</v>
      </c>
      <c r="H37" s="11">
        <v>5469.816</v>
      </c>
      <c r="I37" s="11">
        <v>0</v>
      </c>
      <c r="J37" s="11">
        <v>0</v>
      </c>
      <c r="K37" s="11">
        <v>0</v>
      </c>
      <c r="L37" s="7">
        <f t="shared" si="0"/>
        <v>90.48735781261374</v>
      </c>
    </row>
    <row r="38" spans="1:12" ht="45.75" customHeight="1">
      <c r="A38" s="16" t="s">
        <v>0</v>
      </c>
      <c r="B38" s="11">
        <f t="shared" si="9"/>
        <v>4000</v>
      </c>
      <c r="C38" s="11">
        <v>4000</v>
      </c>
      <c r="D38" s="11">
        <v>0</v>
      </c>
      <c r="E38" s="11">
        <v>0</v>
      </c>
      <c r="F38" s="11">
        <v>0</v>
      </c>
      <c r="G38" s="11">
        <f>SUM(H38:J38)</f>
        <v>4000</v>
      </c>
      <c r="H38" s="11">
        <v>4000</v>
      </c>
      <c r="I38" s="11">
        <v>0</v>
      </c>
      <c r="J38" s="11">
        <v>0</v>
      </c>
      <c r="K38" s="11">
        <v>0</v>
      </c>
      <c r="L38" s="7">
        <f t="shared" si="0"/>
        <v>100</v>
      </c>
    </row>
    <row r="39" spans="1:12" ht="42" customHeight="1">
      <c r="A39" s="16" t="s">
        <v>1</v>
      </c>
      <c r="B39" s="11">
        <f t="shared" si="9"/>
        <v>84446.20999999999</v>
      </c>
      <c r="C39" s="11">
        <v>76207.908</v>
      </c>
      <c r="D39" s="11">
        <v>8238.302</v>
      </c>
      <c r="E39" s="11">
        <v>0</v>
      </c>
      <c r="F39" s="11">
        <v>0</v>
      </c>
      <c r="G39" s="11">
        <f>SUM(H39:J39)</f>
        <v>84417.61600000001</v>
      </c>
      <c r="H39" s="11">
        <v>76179.315</v>
      </c>
      <c r="I39" s="11">
        <v>8238.301</v>
      </c>
      <c r="J39" s="11">
        <v>0</v>
      </c>
      <c r="K39" s="11">
        <v>0</v>
      </c>
      <c r="L39" s="7">
        <f t="shared" si="0"/>
        <v>99.96613939216456</v>
      </c>
    </row>
    <row r="40" spans="1:12" ht="30">
      <c r="A40" s="15" t="s">
        <v>53</v>
      </c>
      <c r="B40" s="12">
        <f>SUM(B41:B42)</f>
        <v>544343.29</v>
      </c>
      <c r="C40" s="12">
        <f aca="true" t="shared" si="11" ref="C40:K40">SUM(C41:C42)</f>
        <v>226648.99000000002</v>
      </c>
      <c r="D40" s="12">
        <f>SUM(D41:D42)</f>
        <v>317694.3</v>
      </c>
      <c r="E40" s="12">
        <f t="shared" si="11"/>
        <v>0</v>
      </c>
      <c r="F40" s="12">
        <f t="shared" si="11"/>
        <v>0</v>
      </c>
      <c r="G40" s="12">
        <f t="shared" si="11"/>
        <v>544343.29</v>
      </c>
      <c r="H40" s="12">
        <f>SUM(H41:H42)</f>
        <v>226648.99000000002</v>
      </c>
      <c r="I40" s="12">
        <f>SUM(I41:I42)</f>
        <v>317694.3</v>
      </c>
      <c r="J40" s="12">
        <f t="shared" si="11"/>
        <v>0</v>
      </c>
      <c r="K40" s="12">
        <f t="shared" si="11"/>
        <v>0</v>
      </c>
      <c r="L40" s="6">
        <f t="shared" si="0"/>
        <v>100</v>
      </c>
    </row>
    <row r="41" spans="1:12" ht="64.5" customHeight="1">
      <c r="A41" s="16" t="s">
        <v>32</v>
      </c>
      <c r="B41" s="11">
        <f>C41+D41+E41</f>
        <v>444.496</v>
      </c>
      <c r="C41" s="11">
        <v>444.496</v>
      </c>
      <c r="D41" s="11">
        <v>0</v>
      </c>
      <c r="E41" s="11">
        <v>0</v>
      </c>
      <c r="F41" s="11">
        <v>0</v>
      </c>
      <c r="G41" s="11">
        <f>SUM(H41:J41)</f>
        <v>444.496</v>
      </c>
      <c r="H41" s="11">
        <v>444.496</v>
      </c>
      <c r="I41" s="11">
        <v>0</v>
      </c>
      <c r="J41" s="11">
        <v>0</v>
      </c>
      <c r="K41" s="11">
        <v>0</v>
      </c>
      <c r="L41" s="7">
        <f t="shared" si="0"/>
        <v>100</v>
      </c>
    </row>
    <row r="42" spans="1:12" ht="75.75" customHeight="1">
      <c r="A42" s="16" t="s">
        <v>43</v>
      </c>
      <c r="B42" s="11">
        <f>C42+D42+E42</f>
        <v>543898.794</v>
      </c>
      <c r="C42" s="11">
        <v>226204.494</v>
      </c>
      <c r="D42" s="11">
        <v>317694.3</v>
      </c>
      <c r="E42" s="11">
        <v>0</v>
      </c>
      <c r="F42" s="11">
        <v>0</v>
      </c>
      <c r="G42" s="11">
        <f>SUM(H42:J42)</f>
        <v>543898.794</v>
      </c>
      <c r="H42" s="11">
        <v>226204.494</v>
      </c>
      <c r="I42" s="11">
        <v>317694.3</v>
      </c>
      <c r="J42" s="11">
        <v>0</v>
      </c>
      <c r="K42" s="11">
        <v>0</v>
      </c>
      <c r="L42" s="7">
        <f t="shared" si="0"/>
        <v>100</v>
      </c>
    </row>
    <row r="43" spans="1:12" ht="44.25" customHeight="1">
      <c r="A43" s="15" t="s">
        <v>54</v>
      </c>
      <c r="B43" s="12">
        <f aca="true" t="shared" si="12" ref="B43:K43">SUM(B44:B48)</f>
        <v>25319.231</v>
      </c>
      <c r="C43" s="12">
        <f t="shared" si="12"/>
        <v>23198.773</v>
      </c>
      <c r="D43" s="12">
        <f t="shared" si="12"/>
        <v>2120.458</v>
      </c>
      <c r="E43" s="12">
        <f t="shared" si="12"/>
        <v>0</v>
      </c>
      <c r="F43" s="12">
        <f t="shared" si="12"/>
        <v>0</v>
      </c>
      <c r="G43" s="12">
        <f>SUM(G44:G48)</f>
        <v>25167.237</v>
      </c>
      <c r="H43" s="12">
        <f t="shared" si="12"/>
        <v>23051.261</v>
      </c>
      <c r="I43" s="12">
        <f t="shared" si="12"/>
        <v>2115.976</v>
      </c>
      <c r="J43" s="12">
        <f t="shared" si="12"/>
        <v>0</v>
      </c>
      <c r="K43" s="12">
        <f t="shared" si="12"/>
        <v>0</v>
      </c>
      <c r="L43" s="6">
        <f t="shared" si="0"/>
        <v>99.39968950873745</v>
      </c>
    </row>
    <row r="44" spans="1:12" ht="22.5" customHeight="1">
      <c r="A44" s="16" t="s">
        <v>2</v>
      </c>
      <c r="B44" s="11">
        <f>C44+D44+E44+F44</f>
        <v>5242.05</v>
      </c>
      <c r="C44" s="11">
        <v>5178.05</v>
      </c>
      <c r="D44" s="11">
        <v>64</v>
      </c>
      <c r="E44" s="11">
        <v>0</v>
      </c>
      <c r="F44" s="11">
        <v>0</v>
      </c>
      <c r="G44" s="11">
        <f>SUM(H44:K44)</f>
        <v>5236.988</v>
      </c>
      <c r="H44" s="11">
        <v>5177.47</v>
      </c>
      <c r="I44" s="11">
        <v>59.518</v>
      </c>
      <c r="J44" s="11">
        <v>0</v>
      </c>
      <c r="K44" s="11">
        <v>0</v>
      </c>
      <c r="L44" s="7">
        <f t="shared" si="0"/>
        <v>99.90343472496447</v>
      </c>
    </row>
    <row r="45" spans="1:12" ht="120">
      <c r="A45" s="16" t="s">
        <v>35</v>
      </c>
      <c r="B45" s="11">
        <f>C45+D45+E45+F45</f>
        <v>1619.076</v>
      </c>
      <c r="C45" s="11">
        <v>1619.076</v>
      </c>
      <c r="D45" s="11">
        <v>0</v>
      </c>
      <c r="E45" s="11">
        <v>0</v>
      </c>
      <c r="F45" s="11">
        <v>0</v>
      </c>
      <c r="G45" s="11">
        <f>SUM(H45:K45)</f>
        <v>1614.756</v>
      </c>
      <c r="H45" s="11">
        <v>1614.756</v>
      </c>
      <c r="I45" s="22">
        <v>0</v>
      </c>
      <c r="J45" s="11">
        <v>0</v>
      </c>
      <c r="K45" s="11">
        <v>0</v>
      </c>
      <c r="L45" s="7">
        <f t="shared" si="0"/>
        <v>99.73318114776578</v>
      </c>
    </row>
    <row r="46" spans="1:12" ht="30">
      <c r="A46" s="16" t="s">
        <v>3</v>
      </c>
      <c r="B46" s="11">
        <f>C46+D46+E46+F46</f>
        <v>5100</v>
      </c>
      <c r="C46" s="11">
        <v>5100</v>
      </c>
      <c r="D46" s="11">
        <v>0</v>
      </c>
      <c r="E46" s="11">
        <v>0</v>
      </c>
      <c r="F46" s="11">
        <v>0</v>
      </c>
      <c r="G46" s="11">
        <f>SUM(H46:K46)</f>
        <v>5080.496</v>
      </c>
      <c r="H46" s="11">
        <v>5080.496</v>
      </c>
      <c r="I46" s="11">
        <v>0</v>
      </c>
      <c r="J46" s="11">
        <v>0</v>
      </c>
      <c r="K46" s="11">
        <v>0</v>
      </c>
      <c r="L46" s="7">
        <f t="shared" si="0"/>
        <v>99.61756862745098</v>
      </c>
    </row>
    <row r="47" spans="1:12" ht="30">
      <c r="A47" s="16" t="s">
        <v>24</v>
      </c>
      <c r="B47" s="11">
        <f>C47+D47+E47+F47</f>
        <v>6691.647</v>
      </c>
      <c r="C47" s="11">
        <v>6691.647</v>
      </c>
      <c r="D47" s="11">
        <v>0</v>
      </c>
      <c r="E47" s="11">
        <v>0</v>
      </c>
      <c r="F47" s="11">
        <v>0</v>
      </c>
      <c r="G47" s="11">
        <f>SUM(H47:K47)</f>
        <v>6678.976</v>
      </c>
      <c r="H47" s="11">
        <v>6678.976</v>
      </c>
      <c r="I47" s="11">
        <v>0</v>
      </c>
      <c r="J47" s="11">
        <v>0</v>
      </c>
      <c r="K47" s="11">
        <v>0</v>
      </c>
      <c r="L47" s="7">
        <f t="shared" si="0"/>
        <v>99.81064452443471</v>
      </c>
    </row>
    <row r="48" spans="1:12" ht="105.75" customHeight="1">
      <c r="A48" s="16" t="s">
        <v>25</v>
      </c>
      <c r="B48" s="11">
        <f>C48+D48+E48+F48</f>
        <v>6666.4580000000005</v>
      </c>
      <c r="C48" s="11">
        <v>4610</v>
      </c>
      <c r="D48" s="11">
        <v>2056.458</v>
      </c>
      <c r="E48" s="11">
        <v>0</v>
      </c>
      <c r="F48" s="11">
        <v>0</v>
      </c>
      <c r="G48" s="11">
        <f>SUM(H48:K48)</f>
        <v>6556.021000000001</v>
      </c>
      <c r="H48" s="11">
        <v>4499.563</v>
      </c>
      <c r="I48" s="11">
        <v>2056.458</v>
      </c>
      <c r="J48" s="11">
        <v>0</v>
      </c>
      <c r="K48" s="11">
        <v>0</v>
      </c>
      <c r="L48" s="7">
        <f t="shared" si="0"/>
        <v>98.34339314820554</v>
      </c>
    </row>
  </sheetData>
  <sheetProtection/>
  <mergeCells count="7">
    <mergeCell ref="A1:L1"/>
    <mergeCell ref="B3:F3"/>
    <mergeCell ref="G3:K3"/>
    <mergeCell ref="B4:F4"/>
    <mergeCell ref="G4:K4"/>
    <mergeCell ref="L3:L5"/>
    <mergeCell ref="B2:K2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headerFooter>
    <oddFooter>&amp;CСтраница &amp;P</oddFooter>
  </headerFooter>
  <ignoredErrors>
    <ignoredError sqref="B14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1" sqref="K1:K3"/>
    </sheetView>
  </sheetViews>
  <sheetFormatPr defaultColWidth="9.140625" defaultRowHeight="12.75"/>
  <cols>
    <col min="1" max="1" width="12.28125" style="0" customWidth="1"/>
    <col min="2" max="2" width="16.7109375" style="0" customWidth="1"/>
    <col min="6" max="6" width="11.00390625" style="0" customWidth="1"/>
    <col min="9" max="9" width="12.28125" style="0" customWidth="1"/>
  </cols>
  <sheetData>
    <row r="1" spans="1:11" ht="12.75">
      <c r="A1">
        <v>4943998.399999999</v>
      </c>
      <c r="B1">
        <v>3298375.0800000005</v>
      </c>
      <c r="F1">
        <v>1408505.28</v>
      </c>
      <c r="I1">
        <v>859657.54</v>
      </c>
      <c r="K1">
        <v>272542.95</v>
      </c>
    </row>
    <row r="2" spans="1:11" ht="12.75">
      <c r="A2">
        <v>59552.6</v>
      </c>
      <c r="B2">
        <v>33758.4</v>
      </c>
      <c r="F2">
        <v>2782898.5400000005</v>
      </c>
      <c r="I2">
        <v>2421688.61</v>
      </c>
      <c r="K2">
        <v>6670.45</v>
      </c>
    </row>
    <row r="3" spans="1:11" ht="12.75">
      <c r="A3">
        <v>373780.10000000003</v>
      </c>
      <c r="B3">
        <v>279575.7</v>
      </c>
      <c r="F3">
        <v>18368.73</v>
      </c>
      <c r="I3">
        <v>17028.93</v>
      </c>
      <c r="K3">
        <f>SUM(K1:K2)</f>
        <v>279213.4</v>
      </c>
    </row>
    <row r="4" spans="1:9" ht="12.75">
      <c r="A4">
        <v>86555.3</v>
      </c>
      <c r="B4">
        <v>55261.4</v>
      </c>
      <c r="F4">
        <f>SUM(F1:F3)</f>
        <v>4209772.550000001</v>
      </c>
      <c r="I4">
        <f>SUM(I1:I3)</f>
        <v>3298375.08</v>
      </c>
    </row>
    <row r="5" spans="1:2" ht="12.75">
      <c r="A5">
        <v>35875.4</v>
      </c>
      <c r="B5">
        <v>27391.9</v>
      </c>
    </row>
    <row r="6" spans="1:2" ht="12.75">
      <c r="A6">
        <v>71759.66</v>
      </c>
      <c r="B6">
        <v>30453.48</v>
      </c>
    </row>
    <row r="7" spans="1:2" ht="12.75">
      <c r="A7">
        <v>18500</v>
      </c>
      <c r="B7">
        <v>13524.4</v>
      </c>
    </row>
    <row r="8" spans="1:2" ht="12.75">
      <c r="A8">
        <v>292676.27</v>
      </c>
      <c r="B8">
        <v>52238.79</v>
      </c>
    </row>
    <row r="9" spans="1:2" ht="12.75">
      <c r="A9">
        <v>474102.2</v>
      </c>
      <c r="B9">
        <v>403922</v>
      </c>
    </row>
    <row r="10" spans="1:2" ht="12.75">
      <c r="A10">
        <v>24760</v>
      </c>
      <c r="B10">
        <v>15633.699999999999</v>
      </c>
    </row>
    <row r="11" spans="1:2" ht="12.75">
      <c r="A11">
        <f>SUM(A1:A10)</f>
        <v>6381559.929999999</v>
      </c>
      <c r="B11">
        <f>SUM(B1:B10)</f>
        <v>4210134.850000001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2022-02-28T08:46:03Z</cp:lastPrinted>
  <dcterms:created xsi:type="dcterms:W3CDTF">2002-03-11T10:22:12Z</dcterms:created>
  <dcterms:modified xsi:type="dcterms:W3CDTF">2022-02-28T08:46:08Z</dcterms:modified>
  <cp:category/>
  <cp:version/>
  <cp:contentType/>
  <cp:contentStatus/>
</cp:coreProperties>
</file>