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Гатчина'!$6:$6</definedName>
  </definedNames>
  <calcPr fullCalcOnLoad="1"/>
</workbook>
</file>

<file path=xl/sharedStrings.xml><?xml version="1.0" encoding="utf-8"?>
<sst xmlns="http://schemas.openxmlformats.org/spreadsheetml/2006/main" count="57" uniqueCount="50">
  <si>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</si>
  <si>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</si>
  <si>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</si>
  <si>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</si>
  <si>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</si>
  <si>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</si>
  <si>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</si>
  <si>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</si>
  <si>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</si>
  <si>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</si>
  <si>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</si>
  <si>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</si>
  <si>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</si>
  <si>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</si>
  <si>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</si>
  <si>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</si>
  <si>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</si>
  <si>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</si>
  <si>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</si>
  <si>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</si>
  <si>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</si>
  <si>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</si>
  <si>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</si>
  <si>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</si>
  <si>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</si>
  <si>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</si>
  <si>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</si>
  <si>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</si>
  <si>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</si>
  <si>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</si>
  <si>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</si>
  <si>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</si>
  <si>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</si>
  <si>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 xml:space="preserve">Социальная поддержка отдельных категорий граждан в МО "Город Гатчина" </t>
  </si>
  <si>
    <t xml:space="preserve">Развитие физической культуры, спорта и молодежной политики в МО «Город Гатчина» </t>
  </si>
  <si>
    <t xml:space="preserve">Развитие сферы культуры в МО "Город Гатчина" </t>
  </si>
  <si>
    <t>Создание условий для обеспечения качественным жильем граждан МО "Город Гатчина"</t>
  </si>
  <si>
    <t>Комплексное развитие, реконструкция и ремонт автомобильных дорог местного значения, благоустройство  территории МО «Город Гатчина»</t>
  </si>
  <si>
    <t xml:space="preserve">Обеспечение устойчивого функционирования и развития коммунальной, инженерной инфраструктуры и повышение энергоэффективности в МО «Город Гатчина» </t>
  </si>
  <si>
    <t>Стимулирование экономической активности в МО «Город Гатчина»</t>
  </si>
  <si>
    <t xml:space="preserve">Развитие территорий, социальной и инженерной инфраструктуры в МО «Город Гатчина»  </t>
  </si>
  <si>
    <t xml:space="preserve">Формирование комфортной  городской среды на территории МО "Город Гатчина" </t>
  </si>
  <si>
    <t>Развитие физической культуры и массового спорта в МО «Город Гатчина»</t>
  </si>
  <si>
    <t>С начала текущего года</t>
  </si>
  <si>
    <t>Исполнение бюджетных ассигнований на реализацию муниципальных программ МО "Город Гатчина" за 1 квартал 2020г.</t>
  </si>
  <si>
    <t>ПЛАН на 2020 год (тыс. руб.)</t>
  </si>
  <si>
    <t>ФАКТ за 2020 года (тыс. руб.)</t>
  </si>
  <si>
    <t>Формирование законопослушного поведения участников дорожного движения в МО "Город Гатчина"</t>
  </si>
  <si>
    <t>Регулирование градостроительной деятельности МО «Город Гатчина»</t>
  </si>
  <si>
    <t>Инфраструктурное развитие земельных участков на территории МО «Город Гатчина».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</si>
</sst>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 shrinkToFi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172" fontId="8" fillId="32" borderId="10" xfId="0" applyNumberFormat="1" applyFont="1" applyFill="1" applyBorder="1" applyAlignment="1">
      <alignment vertical="center" wrapText="1"/>
    </xf>
    <xf numFmtId="172" fontId="8" fillId="4" borderId="10" xfId="0" applyNumberFormat="1" applyFont="1" applyFill="1" applyBorder="1" applyAlignment="1">
      <alignment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172" fontId="11" fillId="0" borderId="18" xfId="0" applyNumberFormat="1" applyFont="1" applyBorder="1" applyAlignment="1">
      <alignment horizontal="center" vertical="center" wrapText="1"/>
    </xf>
    <xf numFmtId="172" fontId="11" fillId="0" borderId="19" xfId="0" applyNumberFormat="1" applyFont="1" applyBorder="1" applyAlignment="1">
      <alignment horizontal="center" vertical="center" wrapText="1"/>
    </xf>
    <xf numFmtId="172" fontId="11" fillId="0" borderId="20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tabSelected="1" zoomScale="70" zoomScaleNormal="70" zoomScalePageLayoutView="0"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" sqref="B39"/>
    </sheetView>
  </sheetViews>
  <sheetFormatPr defaultColWidth="9.140625" defaultRowHeight="12.75"/>
  <cols>
    <col min="1" max="1" width="55.28125" style="13" customWidth="1"/>
    <col min="2" max="2" width="18.140625" style="15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3.5742187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30" customHeight="1">
      <c r="A1" s="25"/>
      <c r="B1" s="22" t="s">
        <v>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8" customHeight="1">
      <c r="A2" s="25"/>
      <c r="B2" s="30" t="s">
        <v>43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8" customHeight="1">
      <c r="A3" s="25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15">
      <c r="A4" s="25"/>
      <c r="B4" s="27" t="s">
        <v>45</v>
      </c>
      <c r="C4" s="27"/>
      <c r="D4" s="27"/>
      <c r="E4" s="27"/>
      <c r="F4" s="27"/>
      <c r="G4" s="5"/>
      <c r="H4" s="27" t="s">
        <v>46</v>
      </c>
      <c r="I4" s="27"/>
      <c r="J4" s="27"/>
      <c r="K4" s="27"/>
      <c r="L4" s="27"/>
      <c r="M4" s="5"/>
      <c r="N4" s="29" t="s">
        <v>5</v>
      </c>
    </row>
    <row r="5" spans="1:14" ht="15" customHeight="1">
      <c r="A5" s="26"/>
      <c r="B5" s="27" t="s">
        <v>7</v>
      </c>
      <c r="C5" s="28"/>
      <c r="D5" s="28"/>
      <c r="E5" s="28"/>
      <c r="F5" s="28"/>
      <c r="G5" s="6"/>
      <c r="H5" s="27" t="s">
        <v>7</v>
      </c>
      <c r="I5" s="28"/>
      <c r="J5" s="28"/>
      <c r="K5" s="28"/>
      <c r="L5" s="28"/>
      <c r="M5" s="6"/>
      <c r="N5" s="28"/>
    </row>
    <row r="6" spans="1:14" ht="53.25" customHeight="1">
      <c r="A6" s="11" t="s">
        <v>0</v>
      </c>
      <c r="B6" s="14" t="s">
        <v>4</v>
      </c>
      <c r="C6" s="7" t="s">
        <v>8</v>
      </c>
      <c r="D6" s="7" t="s">
        <v>1</v>
      </c>
      <c r="E6" s="7" t="s">
        <v>2</v>
      </c>
      <c r="F6" s="7" t="s">
        <v>28</v>
      </c>
      <c r="G6" s="7" t="s">
        <v>3</v>
      </c>
      <c r="H6" s="7" t="s">
        <v>4</v>
      </c>
      <c r="I6" s="7" t="s">
        <v>8</v>
      </c>
      <c r="J6" s="7" t="s">
        <v>1</v>
      </c>
      <c r="K6" s="7" t="s">
        <v>2</v>
      </c>
      <c r="L6" s="7" t="s">
        <v>28</v>
      </c>
      <c r="M6" s="7" t="s">
        <v>3</v>
      </c>
      <c r="N6" s="28"/>
    </row>
    <row r="7" spans="1:14" ht="24" customHeight="1">
      <c r="A7" s="16" t="s">
        <v>6</v>
      </c>
      <c r="B7" s="18">
        <f aca="true" t="shared" si="0" ref="B7:M7">B22+B17+B8+B39+B30+B26+B14+B36+B11</f>
        <v>1344203.39</v>
      </c>
      <c r="C7" s="18">
        <f t="shared" si="0"/>
        <v>814851.59</v>
      </c>
      <c r="D7" s="18">
        <f t="shared" si="0"/>
        <v>298277.47</v>
      </c>
      <c r="E7" s="18">
        <f t="shared" si="0"/>
        <v>51609.43</v>
      </c>
      <c r="F7" s="18">
        <f t="shared" si="0"/>
        <v>52275.6</v>
      </c>
      <c r="G7" s="18">
        <f t="shared" si="0"/>
        <v>21505.5</v>
      </c>
      <c r="H7" s="18">
        <f t="shared" si="0"/>
        <v>196807.85</v>
      </c>
      <c r="I7" s="18">
        <f t="shared" si="0"/>
        <v>185302.15</v>
      </c>
      <c r="J7" s="18">
        <f t="shared" si="0"/>
        <v>10281.1</v>
      </c>
      <c r="K7" s="18">
        <f t="shared" si="0"/>
        <v>1017.1</v>
      </c>
      <c r="L7" s="18">
        <f t="shared" si="0"/>
        <v>207.5</v>
      </c>
      <c r="M7" s="18">
        <f t="shared" si="0"/>
        <v>0</v>
      </c>
      <c r="N7" s="18">
        <f aca="true" t="shared" si="1" ref="N7:N43">H7/B7*100</f>
        <v>14.641225536561103</v>
      </c>
    </row>
    <row r="8" spans="1:14" ht="42.75" customHeight="1">
      <c r="A8" s="17" t="s">
        <v>35</v>
      </c>
      <c r="B8" s="19">
        <f aca="true" t="shared" si="2" ref="B8:M8">B9+B10</f>
        <v>251604</v>
      </c>
      <c r="C8" s="19">
        <f t="shared" si="2"/>
        <v>169563.8</v>
      </c>
      <c r="D8" s="19">
        <f t="shared" si="2"/>
        <v>81330.2</v>
      </c>
      <c r="E8" s="19">
        <f t="shared" si="2"/>
        <v>0</v>
      </c>
      <c r="F8" s="19">
        <f t="shared" si="2"/>
        <v>710</v>
      </c>
      <c r="G8" s="19">
        <f t="shared" si="2"/>
        <v>0</v>
      </c>
      <c r="H8" s="19">
        <f t="shared" si="2"/>
        <v>78241.3</v>
      </c>
      <c r="I8" s="19">
        <f t="shared" si="2"/>
        <v>78041.3</v>
      </c>
      <c r="J8" s="19">
        <f t="shared" si="2"/>
        <v>0</v>
      </c>
      <c r="K8" s="19">
        <f t="shared" si="2"/>
        <v>0</v>
      </c>
      <c r="L8" s="19">
        <f t="shared" si="2"/>
        <v>200</v>
      </c>
      <c r="M8" s="19">
        <f t="shared" si="2"/>
        <v>0</v>
      </c>
      <c r="N8" s="19">
        <f t="shared" si="1"/>
        <v>31.097001637493843</v>
      </c>
    </row>
    <row r="9" spans="1:14" ht="42.75" customHeight="1">
      <c r="A9" s="8" t="s">
        <v>12</v>
      </c>
      <c r="B9" s="20">
        <f>C9+D9+E9+F9</f>
        <v>16880</v>
      </c>
      <c r="C9" s="20">
        <v>16170</v>
      </c>
      <c r="D9" s="20">
        <v>0</v>
      </c>
      <c r="E9" s="20">
        <v>0</v>
      </c>
      <c r="F9" s="20">
        <v>710</v>
      </c>
      <c r="G9" s="20">
        <v>0</v>
      </c>
      <c r="H9" s="20">
        <f>I9+J9+K9+L9</f>
        <v>2190</v>
      </c>
      <c r="I9" s="20">
        <v>1990</v>
      </c>
      <c r="J9" s="20">
        <v>0</v>
      </c>
      <c r="K9" s="20">
        <v>0</v>
      </c>
      <c r="L9" s="20">
        <v>200</v>
      </c>
      <c r="M9" s="20">
        <v>0</v>
      </c>
      <c r="N9" s="20">
        <f t="shared" si="1"/>
        <v>12.9739336492891</v>
      </c>
    </row>
    <row r="10" spans="1:14" ht="42.75" customHeight="1">
      <c r="A10" s="8" t="s">
        <v>30</v>
      </c>
      <c r="B10" s="20">
        <f>C10+D10+E10+F10</f>
        <v>234724</v>
      </c>
      <c r="C10" s="20">
        <v>153393.8</v>
      </c>
      <c r="D10" s="20">
        <v>81330.2</v>
      </c>
      <c r="E10" s="20">
        <v>0</v>
      </c>
      <c r="F10" s="20">
        <v>0</v>
      </c>
      <c r="G10" s="20">
        <v>0</v>
      </c>
      <c r="H10" s="20">
        <f>I10+J10+K10+L10</f>
        <v>76051.3</v>
      </c>
      <c r="I10" s="20">
        <v>76051.3</v>
      </c>
      <c r="J10" s="20">
        <v>0</v>
      </c>
      <c r="K10" s="20">
        <v>0</v>
      </c>
      <c r="L10" s="20">
        <v>0</v>
      </c>
      <c r="M10" s="20">
        <v>0</v>
      </c>
      <c r="N10" s="20">
        <f t="shared" si="1"/>
        <v>32.400308447367976</v>
      </c>
    </row>
    <row r="11" spans="1:14" ht="42.75" customHeight="1">
      <c r="A11" s="17" t="s">
        <v>41</v>
      </c>
      <c r="B11" s="19">
        <f>SUM(B12:B13)</f>
        <v>71731.8</v>
      </c>
      <c r="C11" s="19">
        <f aca="true" t="shared" si="3" ref="C11:M11">SUM(C12:C13)</f>
        <v>10030.8</v>
      </c>
      <c r="D11" s="21">
        <f t="shared" si="3"/>
        <v>39329.67</v>
      </c>
      <c r="E11" s="19">
        <f t="shared" si="3"/>
        <v>19371.33</v>
      </c>
      <c r="F11" s="19">
        <f t="shared" si="3"/>
        <v>3000</v>
      </c>
      <c r="G11" s="19">
        <f t="shared" si="3"/>
        <v>0</v>
      </c>
      <c r="H11" s="19">
        <f t="shared" si="3"/>
        <v>7.5</v>
      </c>
      <c r="I11" s="19">
        <f t="shared" si="3"/>
        <v>0</v>
      </c>
      <c r="J11" s="21">
        <f t="shared" si="3"/>
        <v>0</v>
      </c>
      <c r="K11" s="19">
        <f t="shared" si="3"/>
        <v>0</v>
      </c>
      <c r="L11" s="19">
        <f t="shared" si="3"/>
        <v>7.5</v>
      </c>
      <c r="M11" s="19">
        <f t="shared" si="3"/>
        <v>0</v>
      </c>
      <c r="N11" s="19">
        <f t="shared" si="1"/>
        <v>0.010455613828176624</v>
      </c>
    </row>
    <row r="12" spans="1:14" ht="42.75" customHeight="1">
      <c r="A12" s="8" t="s">
        <v>26</v>
      </c>
      <c r="B12" s="20">
        <f>C12+D12+E12+F12</f>
        <v>3000</v>
      </c>
      <c r="C12" s="20">
        <v>0</v>
      </c>
      <c r="D12" s="20">
        <v>0</v>
      </c>
      <c r="E12" s="20">
        <v>0</v>
      </c>
      <c r="F12" s="20">
        <v>3000</v>
      </c>
      <c r="G12" s="20">
        <v>0</v>
      </c>
      <c r="H12" s="20">
        <f>I12+J12+K12+L12</f>
        <v>7.5</v>
      </c>
      <c r="I12" s="20">
        <v>0</v>
      </c>
      <c r="J12" s="20">
        <v>0</v>
      </c>
      <c r="K12" s="20">
        <v>0</v>
      </c>
      <c r="L12" s="20">
        <v>7.5</v>
      </c>
      <c r="M12" s="20">
        <v>0</v>
      </c>
      <c r="N12" s="20">
        <f t="shared" si="1"/>
        <v>0.25</v>
      </c>
    </row>
    <row r="13" spans="1:14" ht="42.75" customHeight="1">
      <c r="A13" s="8" t="s">
        <v>27</v>
      </c>
      <c r="B13" s="20">
        <f>C13+D13+E13+F13</f>
        <v>68731.8</v>
      </c>
      <c r="C13" s="20">
        <v>10030.8</v>
      </c>
      <c r="D13" s="20">
        <v>39329.67</v>
      </c>
      <c r="E13" s="20">
        <v>19371.33</v>
      </c>
      <c r="F13" s="20">
        <v>0</v>
      </c>
      <c r="G13" s="20">
        <v>0</v>
      </c>
      <c r="H13" s="20">
        <f>I13+J13+K13+L13</f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f t="shared" si="1"/>
        <v>0</v>
      </c>
    </row>
    <row r="14" spans="1:14" ht="42.75" customHeight="1">
      <c r="A14" s="17" t="s">
        <v>39</v>
      </c>
      <c r="B14" s="19">
        <f aca="true" t="shared" si="4" ref="B14:M14">SUM(B15:B16)</f>
        <v>10570</v>
      </c>
      <c r="C14" s="19">
        <f t="shared" si="4"/>
        <v>10570</v>
      </c>
      <c r="D14" s="19">
        <f t="shared" si="4"/>
        <v>0</v>
      </c>
      <c r="E14" s="19">
        <f t="shared" si="4"/>
        <v>0</v>
      </c>
      <c r="F14" s="19">
        <f t="shared" si="4"/>
        <v>0</v>
      </c>
      <c r="G14" s="19">
        <f t="shared" si="4"/>
        <v>0</v>
      </c>
      <c r="H14" s="19">
        <f t="shared" si="4"/>
        <v>582.26</v>
      </c>
      <c r="I14" s="19">
        <f t="shared" si="4"/>
        <v>582.26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1"/>
        <v>5.508609271523179</v>
      </c>
    </row>
    <row r="15" spans="1:14" ht="42.75" customHeight="1">
      <c r="A15" s="8" t="s">
        <v>24</v>
      </c>
      <c r="B15" s="20">
        <f>C15+D15+E15+F15</f>
        <v>1980</v>
      </c>
      <c r="C15" s="20">
        <v>1980</v>
      </c>
      <c r="D15" s="20">
        <v>0</v>
      </c>
      <c r="E15" s="20">
        <v>0</v>
      </c>
      <c r="F15" s="20">
        <v>0</v>
      </c>
      <c r="G15" s="20">
        <v>0</v>
      </c>
      <c r="H15" s="20">
        <f>SUM(I15,J15)</f>
        <v>474.26</v>
      </c>
      <c r="I15" s="20">
        <v>474.26</v>
      </c>
      <c r="J15" s="20">
        <v>0</v>
      </c>
      <c r="K15" s="20">
        <v>0</v>
      </c>
      <c r="L15" s="20">
        <v>0</v>
      </c>
      <c r="M15" s="20">
        <v>0</v>
      </c>
      <c r="N15" s="20">
        <f t="shared" si="1"/>
        <v>23.952525252525252</v>
      </c>
    </row>
    <row r="16" spans="1:14" ht="42.75" customHeight="1">
      <c r="A16" s="8" t="s">
        <v>25</v>
      </c>
      <c r="B16" s="20">
        <f>C16+D16+E16+F16</f>
        <v>8590</v>
      </c>
      <c r="C16" s="20">
        <v>8590</v>
      </c>
      <c r="D16" s="20">
        <v>0</v>
      </c>
      <c r="E16" s="20">
        <v>0</v>
      </c>
      <c r="F16" s="20">
        <v>0</v>
      </c>
      <c r="G16" s="20">
        <v>0</v>
      </c>
      <c r="H16" s="20">
        <f>SUM(I16,J16)</f>
        <v>108</v>
      </c>
      <c r="I16" s="20">
        <v>108</v>
      </c>
      <c r="J16" s="20">
        <v>0</v>
      </c>
      <c r="K16" s="20">
        <v>0</v>
      </c>
      <c r="L16" s="20">
        <v>0</v>
      </c>
      <c r="M16" s="20">
        <v>0</v>
      </c>
      <c r="N16" s="20">
        <f t="shared" si="1"/>
        <v>1.2572759022118742</v>
      </c>
    </row>
    <row r="17" spans="1:14" ht="42.75" customHeight="1">
      <c r="A17" s="17" t="s">
        <v>34</v>
      </c>
      <c r="B17" s="19">
        <f>B18+B19+B20+B21</f>
        <v>123690.79999999999</v>
      </c>
      <c r="C17" s="19">
        <f>C18+C19+C21</f>
        <v>17054.9</v>
      </c>
      <c r="D17" s="21">
        <f>D18+D19+D21</f>
        <v>324.6</v>
      </c>
      <c r="E17" s="19">
        <f>E18+E19+E21</f>
        <v>0</v>
      </c>
      <c r="F17" s="19">
        <f>F18+F19+F21</f>
        <v>627.5</v>
      </c>
      <c r="G17" s="19">
        <f>G18+G19+G21</f>
        <v>0</v>
      </c>
      <c r="H17" s="19">
        <f>H18+H19+H20+H21</f>
        <v>15662.2</v>
      </c>
      <c r="I17" s="19">
        <f>SUM(I18:I21)</f>
        <v>15662.2</v>
      </c>
      <c r="J17" s="21">
        <f>SUM(J18:J21)</f>
        <v>0</v>
      </c>
      <c r="K17" s="19">
        <f>SUM(K18:K21)</f>
        <v>0</v>
      </c>
      <c r="L17" s="19">
        <f>SUM(L18:L21)</f>
        <v>0</v>
      </c>
      <c r="M17" s="19">
        <f>M18+M19+M21</f>
        <v>0</v>
      </c>
      <c r="N17" s="19">
        <f t="shared" si="1"/>
        <v>12.662380710610655</v>
      </c>
    </row>
    <row r="18" spans="1:14" ht="42.75" customHeight="1">
      <c r="A18" s="8" t="s">
        <v>42</v>
      </c>
      <c r="B18" s="20">
        <f>C18+D18+E18+F18+G18</f>
        <v>9150</v>
      </c>
      <c r="C18" s="20">
        <v>9150</v>
      </c>
      <c r="D18" s="20">
        <v>0</v>
      </c>
      <c r="E18" s="20">
        <v>0</v>
      </c>
      <c r="F18" s="20">
        <v>0</v>
      </c>
      <c r="G18" s="20">
        <v>0</v>
      </c>
      <c r="H18" s="20">
        <f>I18+J18+K18+L18+M18</f>
        <v>166.9</v>
      </c>
      <c r="I18" s="20">
        <v>166.9</v>
      </c>
      <c r="J18" s="20">
        <v>0</v>
      </c>
      <c r="K18" s="20">
        <v>0</v>
      </c>
      <c r="L18" s="20">
        <v>0</v>
      </c>
      <c r="M18" s="20">
        <v>0</v>
      </c>
      <c r="N18" s="20">
        <f t="shared" si="1"/>
        <v>1.8240437158469947</v>
      </c>
    </row>
    <row r="19" spans="1:14" ht="42.75" customHeight="1">
      <c r="A19" s="8" t="s">
        <v>11</v>
      </c>
      <c r="B19" s="20">
        <f>C19+D19+E19+F19+G19</f>
        <v>8797</v>
      </c>
      <c r="C19" s="20">
        <v>7844.9</v>
      </c>
      <c r="D19" s="20">
        <v>324.6</v>
      </c>
      <c r="E19" s="20">
        <v>0</v>
      </c>
      <c r="F19" s="20">
        <v>627.5</v>
      </c>
      <c r="G19" s="20">
        <v>0</v>
      </c>
      <c r="H19" s="20">
        <f>I19+J19+K19+L19+M19</f>
        <v>93.7</v>
      </c>
      <c r="I19" s="20">
        <v>93.7</v>
      </c>
      <c r="J19" s="20">
        <v>0</v>
      </c>
      <c r="K19" s="20">
        <v>0</v>
      </c>
      <c r="L19" s="20">
        <v>0</v>
      </c>
      <c r="M19" s="20">
        <v>0</v>
      </c>
      <c r="N19" s="20">
        <f t="shared" si="1"/>
        <v>1.0651358417642378</v>
      </c>
    </row>
    <row r="20" spans="1:14" ht="54.75" customHeight="1">
      <c r="A20" s="8" t="s">
        <v>10</v>
      </c>
      <c r="B20" s="20">
        <f>C20+D20+E20+F20+G20</f>
        <v>105683.79999999999</v>
      </c>
      <c r="C20" s="20">
        <v>70804.4</v>
      </c>
      <c r="D20" s="20">
        <v>16608.4</v>
      </c>
      <c r="E20" s="20">
        <v>0</v>
      </c>
      <c r="F20" s="20">
        <v>18271</v>
      </c>
      <c r="G20" s="20">
        <v>0</v>
      </c>
      <c r="H20" s="20">
        <f>I20+J20+K20+L20+M20</f>
        <v>15401.6</v>
      </c>
      <c r="I20" s="20">
        <v>15401.6</v>
      </c>
      <c r="J20" s="20">
        <v>0</v>
      </c>
      <c r="K20" s="20">
        <v>0</v>
      </c>
      <c r="L20" s="20">
        <v>0</v>
      </c>
      <c r="M20" s="20">
        <v>0</v>
      </c>
      <c r="N20" s="20">
        <f>H20/B20*100</f>
        <v>14.573283701002426</v>
      </c>
    </row>
    <row r="21" spans="1:14" ht="58.5" customHeight="1">
      <c r="A21" s="8" t="s">
        <v>47</v>
      </c>
      <c r="B21" s="20">
        <f>C21+D21+E21+F21+G21</f>
        <v>60</v>
      </c>
      <c r="C21" s="20">
        <v>60</v>
      </c>
      <c r="D21" s="20">
        <v>0</v>
      </c>
      <c r="E21" s="20">
        <v>0</v>
      </c>
      <c r="F21" s="20">
        <v>0</v>
      </c>
      <c r="G21" s="20">
        <v>0</v>
      </c>
      <c r="H21" s="20">
        <f>I21+J21+K21+L21+M21</f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f t="shared" si="1"/>
        <v>0</v>
      </c>
    </row>
    <row r="22" spans="1:14" ht="43.5" customHeight="1">
      <c r="A22" s="17" t="s">
        <v>33</v>
      </c>
      <c r="B22" s="19">
        <f aca="true" t="shared" si="5" ref="B22:M22">B23+B24+B25</f>
        <v>43654.53</v>
      </c>
      <c r="C22" s="19">
        <f>C23+C24+C25</f>
        <v>43654.53</v>
      </c>
      <c r="D22" s="19">
        <f t="shared" si="5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8646.25</v>
      </c>
      <c r="I22" s="19">
        <f>I23+I24+I25</f>
        <v>8646.25</v>
      </c>
      <c r="J22" s="19">
        <f t="shared" si="5"/>
        <v>0</v>
      </c>
      <c r="K22" s="19">
        <f t="shared" si="5"/>
        <v>0</v>
      </c>
      <c r="L22" s="19">
        <f t="shared" si="5"/>
        <v>0</v>
      </c>
      <c r="M22" s="19">
        <f t="shared" si="5"/>
        <v>0</v>
      </c>
      <c r="N22" s="19">
        <f t="shared" si="1"/>
        <v>19.806077399069466</v>
      </c>
    </row>
    <row r="23" spans="1:14" ht="49.5" customHeight="1">
      <c r="A23" s="8" t="s">
        <v>32</v>
      </c>
      <c r="B23" s="20">
        <f>C23+D23+E23+F23+G23</f>
        <v>21073</v>
      </c>
      <c r="C23" s="20">
        <v>21073</v>
      </c>
      <c r="D23" s="20">
        <v>0</v>
      </c>
      <c r="E23" s="20">
        <v>0</v>
      </c>
      <c r="F23" s="20">
        <v>0</v>
      </c>
      <c r="G23" s="20">
        <v>0</v>
      </c>
      <c r="H23" s="20">
        <f>I23+J23+K23+L23+M23</f>
        <v>3428.76</v>
      </c>
      <c r="I23" s="20">
        <v>3428.76</v>
      </c>
      <c r="J23" s="20">
        <v>0</v>
      </c>
      <c r="K23" s="20">
        <v>0</v>
      </c>
      <c r="L23" s="20">
        <v>0</v>
      </c>
      <c r="M23" s="20">
        <v>0</v>
      </c>
      <c r="N23" s="20">
        <f t="shared" si="1"/>
        <v>16.270867935272626</v>
      </c>
    </row>
    <row r="24" spans="1:14" ht="41.25" customHeight="1">
      <c r="A24" s="8" t="s">
        <v>9</v>
      </c>
      <c r="B24" s="20">
        <f>C24+D24+E24+F24+G24</f>
        <v>6466.73</v>
      </c>
      <c r="C24" s="20">
        <v>6466.73</v>
      </c>
      <c r="D24" s="20">
        <v>0</v>
      </c>
      <c r="E24" s="20">
        <v>0</v>
      </c>
      <c r="F24" s="20">
        <v>0</v>
      </c>
      <c r="G24" s="20">
        <v>0</v>
      </c>
      <c r="H24" s="20">
        <f>I24+J24+K24+L24+M24</f>
        <v>1406.54</v>
      </c>
      <c r="I24" s="20">
        <v>1406.54</v>
      </c>
      <c r="J24" s="20">
        <v>0</v>
      </c>
      <c r="K24" s="20">
        <v>0</v>
      </c>
      <c r="L24" s="20">
        <v>0</v>
      </c>
      <c r="M24" s="20">
        <v>0</v>
      </c>
      <c r="N24" s="20">
        <f t="shared" si="1"/>
        <v>21.750405537265358</v>
      </c>
    </row>
    <row r="25" spans="1:14" ht="50.25">
      <c r="A25" s="8" t="s">
        <v>31</v>
      </c>
      <c r="B25" s="20">
        <f>C25+D25+E25+F25</f>
        <v>16114.8</v>
      </c>
      <c r="C25" s="20">
        <v>16114.8</v>
      </c>
      <c r="D25" s="20">
        <v>0</v>
      </c>
      <c r="E25" s="20">
        <v>0</v>
      </c>
      <c r="F25" s="20">
        <v>0</v>
      </c>
      <c r="G25" s="20">
        <v>0</v>
      </c>
      <c r="H25" s="20">
        <f>I25+J25+K25+L25+M25</f>
        <v>3810.95</v>
      </c>
      <c r="I25" s="20">
        <v>3810.95</v>
      </c>
      <c r="J25" s="20">
        <v>0</v>
      </c>
      <c r="K25" s="20">
        <v>0</v>
      </c>
      <c r="L25" s="20">
        <v>0</v>
      </c>
      <c r="M25" s="20">
        <v>0</v>
      </c>
      <c r="N25" s="20">
        <f t="shared" si="1"/>
        <v>23.648757663762503</v>
      </c>
    </row>
    <row r="26" spans="1:14" ht="80.25" customHeight="1">
      <c r="A26" s="17" t="s">
        <v>38</v>
      </c>
      <c r="B26" s="19">
        <f aca="true" t="shared" si="6" ref="B26:M26">B27+B28+B29</f>
        <v>120586.95</v>
      </c>
      <c r="C26" s="19">
        <f t="shared" si="6"/>
        <v>67257.84</v>
      </c>
      <c r="D26" s="19">
        <f t="shared" si="6"/>
        <v>37747.11</v>
      </c>
      <c r="E26" s="19">
        <f t="shared" si="6"/>
        <v>0</v>
      </c>
      <c r="F26" s="19">
        <f t="shared" si="6"/>
        <v>15582</v>
      </c>
      <c r="G26" s="19">
        <f t="shared" si="6"/>
        <v>0</v>
      </c>
      <c r="H26" s="19">
        <f t="shared" si="6"/>
        <v>1032.24</v>
      </c>
      <c r="I26" s="19">
        <f t="shared" si="6"/>
        <v>1032.24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1"/>
        <v>0.8560130262851826</v>
      </c>
    </row>
    <row r="27" spans="1:14" ht="54" customHeight="1">
      <c r="A27" s="12" t="s">
        <v>29</v>
      </c>
      <c r="B27" s="20">
        <f>C27+D27+E27+F27+G27</f>
        <v>56754.34</v>
      </c>
      <c r="C27" s="20">
        <v>56754.34</v>
      </c>
      <c r="D27" s="20">
        <v>0</v>
      </c>
      <c r="E27" s="20">
        <v>0</v>
      </c>
      <c r="F27" s="20">
        <v>0</v>
      </c>
      <c r="G27" s="20">
        <v>0</v>
      </c>
      <c r="H27" s="20">
        <f>I27+J27+K27+L27+M27</f>
        <v>1</v>
      </c>
      <c r="I27" s="20">
        <v>1</v>
      </c>
      <c r="J27" s="20">
        <v>0</v>
      </c>
      <c r="K27" s="20">
        <v>0</v>
      </c>
      <c r="L27" s="20">
        <v>0</v>
      </c>
      <c r="M27" s="20">
        <v>0</v>
      </c>
      <c r="N27" s="20">
        <f t="shared" si="1"/>
        <v>0.00176197978868224</v>
      </c>
    </row>
    <row r="28" spans="1:14" ht="39.75" customHeight="1">
      <c r="A28" s="12" t="s">
        <v>22</v>
      </c>
      <c r="B28" s="20">
        <f>C28+D28+E28+F28</f>
        <v>48250.61</v>
      </c>
      <c r="C28" s="20">
        <v>10503.5</v>
      </c>
      <c r="D28" s="20">
        <v>37747.11</v>
      </c>
      <c r="E28" s="20">
        <v>0</v>
      </c>
      <c r="F28" s="20">
        <v>0</v>
      </c>
      <c r="G28" s="20">
        <v>0</v>
      </c>
      <c r="H28" s="20">
        <f>I28+J28+K28+L28+M28</f>
        <v>1031.24</v>
      </c>
      <c r="I28" s="20">
        <v>1031.24</v>
      </c>
      <c r="J28" s="20">
        <v>0</v>
      </c>
      <c r="K28" s="20">
        <v>0</v>
      </c>
      <c r="L28" s="20">
        <v>0</v>
      </c>
      <c r="M28" s="20">
        <v>0</v>
      </c>
      <c r="N28" s="20">
        <f t="shared" si="1"/>
        <v>2.1372579538372674</v>
      </c>
    </row>
    <row r="29" spans="1:14" ht="54" customHeight="1">
      <c r="A29" s="8" t="s">
        <v>23</v>
      </c>
      <c r="B29" s="20">
        <f>C29+D29+E29+F29+G29</f>
        <v>15582</v>
      </c>
      <c r="C29" s="20">
        <v>0</v>
      </c>
      <c r="D29" s="20">
        <v>0</v>
      </c>
      <c r="E29" s="20">
        <v>0</v>
      </c>
      <c r="F29" s="20">
        <v>15582</v>
      </c>
      <c r="G29" s="20">
        <v>0</v>
      </c>
      <c r="H29" s="20">
        <f>I29+J29+K29+L29+M29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f t="shared" si="1"/>
        <v>0</v>
      </c>
    </row>
    <row r="30" spans="1:14" ht="72" customHeight="1">
      <c r="A30" s="17" t="s">
        <v>37</v>
      </c>
      <c r="B30" s="19">
        <f aca="true" t="shared" si="7" ref="B30:M30">B31+B32+B33+B34+B35</f>
        <v>518714.82</v>
      </c>
      <c r="C30" s="19">
        <f t="shared" si="7"/>
        <v>452334.72000000003</v>
      </c>
      <c r="D30" s="19">
        <f t="shared" si="7"/>
        <v>38080.799999999996</v>
      </c>
      <c r="E30" s="19">
        <f t="shared" si="7"/>
        <v>0</v>
      </c>
      <c r="F30" s="19">
        <f t="shared" si="7"/>
        <v>6793.8</v>
      </c>
      <c r="G30" s="19">
        <f t="shared" si="7"/>
        <v>21505.5</v>
      </c>
      <c r="H30" s="19">
        <f t="shared" si="7"/>
        <v>68341.5</v>
      </c>
      <c r="I30" s="19">
        <f t="shared" si="7"/>
        <v>68341.5</v>
      </c>
      <c r="J30" s="19">
        <f t="shared" si="7"/>
        <v>0</v>
      </c>
      <c r="K30" s="19">
        <f t="shared" si="7"/>
        <v>0</v>
      </c>
      <c r="L30" s="19">
        <f t="shared" si="7"/>
        <v>0</v>
      </c>
      <c r="M30" s="19">
        <f t="shared" si="7"/>
        <v>0</v>
      </c>
      <c r="N30" s="19">
        <f t="shared" si="1"/>
        <v>13.175158558222803</v>
      </c>
    </row>
    <row r="31" spans="1:14" ht="54" customHeight="1">
      <c r="A31" s="10" t="s">
        <v>17</v>
      </c>
      <c r="B31" s="20">
        <f>C31+D31+E31+F31+G31</f>
        <v>200836.5</v>
      </c>
      <c r="C31" s="20">
        <v>200836.5</v>
      </c>
      <c r="D31" s="20">
        <v>0</v>
      </c>
      <c r="E31" s="20">
        <v>0</v>
      </c>
      <c r="F31" s="20">
        <v>0</v>
      </c>
      <c r="G31" s="20">
        <v>0</v>
      </c>
      <c r="H31" s="20">
        <f>I31+J31+K31+L31+M31</f>
        <v>44047.8</v>
      </c>
      <c r="I31" s="20">
        <v>44047.8</v>
      </c>
      <c r="J31" s="20">
        <v>0</v>
      </c>
      <c r="K31" s="20">
        <v>0</v>
      </c>
      <c r="L31" s="20">
        <v>0</v>
      </c>
      <c r="M31" s="20">
        <v>0</v>
      </c>
      <c r="N31" s="20">
        <f t="shared" si="1"/>
        <v>21.932168704393874</v>
      </c>
    </row>
    <row r="32" spans="1:14" ht="54" customHeight="1">
      <c r="A32" s="9" t="s">
        <v>18</v>
      </c>
      <c r="B32" s="20">
        <f>C32+D32+E32+F32+G32</f>
        <v>145954.5</v>
      </c>
      <c r="C32" s="20">
        <v>130908.9</v>
      </c>
      <c r="D32" s="20">
        <v>10040.1</v>
      </c>
      <c r="E32" s="20">
        <v>0</v>
      </c>
      <c r="F32" s="20">
        <v>0</v>
      </c>
      <c r="G32" s="20">
        <v>5005.5</v>
      </c>
      <c r="H32" s="20">
        <f>I32+J32+K32+L32+M32</f>
        <v>24243.8</v>
      </c>
      <c r="I32" s="20">
        <v>24243.8</v>
      </c>
      <c r="J32" s="20">
        <v>0</v>
      </c>
      <c r="K32" s="20">
        <v>0</v>
      </c>
      <c r="L32" s="20">
        <v>0</v>
      </c>
      <c r="M32" s="20">
        <v>0</v>
      </c>
      <c r="N32" s="20">
        <f t="shared" si="1"/>
        <v>16.61051903161602</v>
      </c>
    </row>
    <row r="33" spans="1:14" ht="41.25" customHeight="1">
      <c r="A33" s="8" t="s">
        <v>19</v>
      </c>
      <c r="B33" s="20">
        <f>C33+D33+E33+F33+G33</f>
        <v>12500</v>
      </c>
      <c r="C33" s="20">
        <v>12500</v>
      </c>
      <c r="D33" s="20">
        <v>0</v>
      </c>
      <c r="E33" s="20">
        <v>0</v>
      </c>
      <c r="F33" s="20">
        <v>0</v>
      </c>
      <c r="G33" s="20">
        <v>0</v>
      </c>
      <c r="H33" s="20">
        <f>I33+J33+K33+L33+M33</f>
        <v>29.9</v>
      </c>
      <c r="I33" s="20">
        <v>29.9</v>
      </c>
      <c r="J33" s="20">
        <v>0</v>
      </c>
      <c r="K33" s="20">
        <v>0</v>
      </c>
      <c r="L33" s="20">
        <v>0</v>
      </c>
      <c r="M33" s="20">
        <v>0</v>
      </c>
      <c r="N33" s="20">
        <f t="shared" si="1"/>
        <v>0.2392</v>
      </c>
    </row>
    <row r="34" spans="1:14" ht="48" customHeight="1">
      <c r="A34" s="9" t="s">
        <v>20</v>
      </c>
      <c r="B34" s="20">
        <f>C34+D34+E34+F34+G34</f>
        <v>78798</v>
      </c>
      <c r="C34" s="20">
        <v>37441.9</v>
      </c>
      <c r="D34" s="20">
        <v>24856.1</v>
      </c>
      <c r="E34" s="20">
        <v>0</v>
      </c>
      <c r="F34" s="20">
        <v>0</v>
      </c>
      <c r="G34" s="20">
        <v>16500</v>
      </c>
      <c r="H34" s="20">
        <f>I34+J34+K34+L34+M34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f t="shared" si="1"/>
        <v>0</v>
      </c>
    </row>
    <row r="35" spans="1:14" ht="73.5" customHeight="1">
      <c r="A35" s="9" t="s">
        <v>21</v>
      </c>
      <c r="B35" s="20">
        <f>C35+D35+E35+F35+G35</f>
        <v>80625.82</v>
      </c>
      <c r="C35" s="20">
        <v>70647.42</v>
      </c>
      <c r="D35" s="20">
        <v>3184.6</v>
      </c>
      <c r="E35" s="20">
        <v>0</v>
      </c>
      <c r="F35" s="20">
        <v>6793.8</v>
      </c>
      <c r="G35" s="20">
        <v>0</v>
      </c>
      <c r="H35" s="20">
        <f>M35+J35+I35+K35</f>
        <v>20</v>
      </c>
      <c r="I35" s="20">
        <v>20</v>
      </c>
      <c r="J35" s="20">
        <v>0</v>
      </c>
      <c r="K35" s="20">
        <v>0</v>
      </c>
      <c r="L35" s="20">
        <v>0</v>
      </c>
      <c r="M35" s="20">
        <v>0</v>
      </c>
      <c r="N35" s="20">
        <f t="shared" si="1"/>
        <v>0.02480594926042302</v>
      </c>
    </row>
    <row r="36" spans="1:14" ht="73.5" customHeight="1">
      <c r="A36" s="17" t="s">
        <v>40</v>
      </c>
      <c r="B36" s="19">
        <f>C36+D36+E36+F36</f>
        <v>49147.19</v>
      </c>
      <c r="C36" s="19">
        <f aca="true" t="shared" si="8" ref="C36:M36">SUM(C37:C38)</f>
        <v>12835</v>
      </c>
      <c r="D36" s="21">
        <f t="shared" si="8"/>
        <v>36312.19</v>
      </c>
      <c r="E36" s="19">
        <f t="shared" si="8"/>
        <v>0</v>
      </c>
      <c r="F36" s="19">
        <f t="shared" si="8"/>
        <v>0</v>
      </c>
      <c r="G36" s="19">
        <f t="shared" si="8"/>
        <v>0</v>
      </c>
      <c r="H36" s="19">
        <f t="shared" si="8"/>
        <v>0</v>
      </c>
      <c r="I36" s="19">
        <f>I37+I38</f>
        <v>0</v>
      </c>
      <c r="J36" s="21">
        <f t="shared" si="8"/>
        <v>0</v>
      </c>
      <c r="K36" s="19">
        <f t="shared" si="8"/>
        <v>0</v>
      </c>
      <c r="L36" s="19">
        <f t="shared" si="8"/>
        <v>0</v>
      </c>
      <c r="M36" s="19">
        <f t="shared" si="8"/>
        <v>0</v>
      </c>
      <c r="N36" s="19">
        <f t="shared" si="1"/>
        <v>0</v>
      </c>
    </row>
    <row r="37" spans="1:14" ht="51.75" customHeight="1">
      <c r="A37" s="8" t="s">
        <v>49</v>
      </c>
      <c r="B37" s="20">
        <f>C37+D37+E37+F37+G37</f>
        <v>42347.19</v>
      </c>
      <c r="C37" s="20">
        <v>6035</v>
      </c>
      <c r="D37" s="20">
        <v>36312.19</v>
      </c>
      <c r="E37" s="20">
        <v>0</v>
      </c>
      <c r="F37" s="20">
        <v>0</v>
      </c>
      <c r="G37" s="20">
        <v>0</v>
      </c>
      <c r="H37" s="20">
        <f aca="true" t="shared" si="9" ref="H37:H43">I37+J37+K37+L37+M37</f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f t="shared" si="1"/>
        <v>0</v>
      </c>
    </row>
    <row r="38" spans="1:14" ht="45.75" customHeight="1">
      <c r="A38" s="8" t="s">
        <v>48</v>
      </c>
      <c r="B38" s="20">
        <f>C38+D38+E38+F38+G38</f>
        <v>6800</v>
      </c>
      <c r="C38" s="20">
        <v>6800</v>
      </c>
      <c r="D38" s="20">
        <v>0</v>
      </c>
      <c r="E38" s="20">
        <v>0</v>
      </c>
      <c r="F38" s="20">
        <v>0</v>
      </c>
      <c r="G38" s="20">
        <v>0</v>
      </c>
      <c r="H38" s="20">
        <f t="shared" si="9"/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f t="shared" si="1"/>
        <v>0</v>
      </c>
    </row>
    <row r="39" spans="1:14" ht="54" customHeight="1">
      <c r="A39" s="17" t="s">
        <v>36</v>
      </c>
      <c r="B39" s="19">
        <f aca="true" t="shared" si="10" ref="B39:G39">B40+B41+B42+B43</f>
        <v>154503.30000000002</v>
      </c>
      <c r="C39" s="19">
        <f>C40+C41+C42+C43</f>
        <v>31550</v>
      </c>
      <c r="D39" s="21">
        <f t="shared" si="10"/>
        <v>65152.9</v>
      </c>
      <c r="E39" s="19">
        <f t="shared" si="10"/>
        <v>32238.1</v>
      </c>
      <c r="F39" s="19">
        <f t="shared" si="10"/>
        <v>25562.3</v>
      </c>
      <c r="G39" s="19">
        <f t="shared" si="10"/>
        <v>0</v>
      </c>
      <c r="H39" s="19">
        <f t="shared" si="9"/>
        <v>24294.6</v>
      </c>
      <c r="I39" s="19">
        <f>I40+I41+I42+I43</f>
        <v>12996.400000000001</v>
      </c>
      <c r="J39" s="21">
        <f>J40+J41+J42+J43</f>
        <v>10281.1</v>
      </c>
      <c r="K39" s="19">
        <f>K40+K41+K42+K43</f>
        <v>1017.1</v>
      </c>
      <c r="L39" s="19">
        <f>L40+L41+L42+L43</f>
        <v>0</v>
      </c>
      <c r="M39" s="19">
        <f>M40+M41+M42+M43</f>
        <v>0</v>
      </c>
      <c r="N39" s="19">
        <f t="shared" si="1"/>
        <v>15.72432433482003</v>
      </c>
    </row>
    <row r="40" spans="1:14" ht="54" customHeight="1">
      <c r="A40" s="8" t="s">
        <v>13</v>
      </c>
      <c r="B40" s="20">
        <f>C40+D40+E40+F40</f>
        <v>14848.2</v>
      </c>
      <c r="C40" s="20">
        <v>3550</v>
      </c>
      <c r="D40" s="20">
        <v>10281.1</v>
      </c>
      <c r="E40" s="20">
        <v>1017.1</v>
      </c>
      <c r="F40" s="20">
        <v>0</v>
      </c>
      <c r="G40" s="20">
        <v>0</v>
      </c>
      <c r="H40" s="20">
        <f t="shared" si="9"/>
        <v>12838.900000000001</v>
      </c>
      <c r="I40" s="20">
        <v>1540.7</v>
      </c>
      <c r="J40" s="20">
        <v>10281.1</v>
      </c>
      <c r="K40" s="20">
        <v>1017.1</v>
      </c>
      <c r="L40" s="20">
        <v>0</v>
      </c>
      <c r="M40" s="20">
        <v>0</v>
      </c>
      <c r="N40" s="20">
        <f t="shared" si="1"/>
        <v>86.46771999299578</v>
      </c>
    </row>
    <row r="41" spans="1:14" ht="39" customHeight="1">
      <c r="A41" s="8" t="s">
        <v>14</v>
      </c>
      <c r="B41" s="20">
        <f>C41+D41+E41+F41</f>
        <v>130655.1</v>
      </c>
      <c r="C41" s="20">
        <v>19000</v>
      </c>
      <c r="D41" s="20">
        <v>54871.8</v>
      </c>
      <c r="E41" s="20">
        <v>31221</v>
      </c>
      <c r="F41" s="20">
        <v>25562.3</v>
      </c>
      <c r="G41" s="20">
        <v>0</v>
      </c>
      <c r="H41" s="20">
        <f t="shared" si="9"/>
        <v>11455.7</v>
      </c>
      <c r="I41" s="20">
        <v>11455.7</v>
      </c>
      <c r="J41" s="20">
        <v>0</v>
      </c>
      <c r="K41" s="20">
        <v>0</v>
      </c>
      <c r="L41" s="20">
        <v>0</v>
      </c>
      <c r="M41" s="20">
        <v>0</v>
      </c>
      <c r="N41" s="20">
        <f t="shared" si="1"/>
        <v>8.76789348444875</v>
      </c>
    </row>
    <row r="42" spans="1:14" ht="54.75" customHeight="1">
      <c r="A42" s="8" t="s">
        <v>15</v>
      </c>
      <c r="B42" s="20">
        <f>C42+D42+E42+F42</f>
        <v>5000</v>
      </c>
      <c r="C42" s="20">
        <v>5000</v>
      </c>
      <c r="D42" s="20">
        <v>0</v>
      </c>
      <c r="E42" s="20">
        <v>0</v>
      </c>
      <c r="F42" s="20">
        <v>0</v>
      </c>
      <c r="G42" s="20">
        <v>0</v>
      </c>
      <c r="H42" s="20">
        <f t="shared" si="9"/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f t="shared" si="1"/>
        <v>0</v>
      </c>
    </row>
    <row r="43" spans="1:14" ht="96" customHeight="1">
      <c r="A43" s="8" t="s">
        <v>16</v>
      </c>
      <c r="B43" s="20">
        <f>C43+D43+E43+F43</f>
        <v>4000</v>
      </c>
      <c r="C43" s="20">
        <v>4000</v>
      </c>
      <c r="D43" s="20">
        <v>0</v>
      </c>
      <c r="E43" s="20">
        <v>0</v>
      </c>
      <c r="F43" s="20">
        <v>0</v>
      </c>
      <c r="G43" s="20">
        <v>0</v>
      </c>
      <c r="H43" s="20">
        <f t="shared" si="9"/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f t="shared" si="1"/>
        <v>0</v>
      </c>
    </row>
    <row r="44" spans="1:14" ht="7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5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7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4" ht="10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5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57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5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6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9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4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5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4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3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/>
  <mergeCells count="8">
    <mergeCell ref="B1:N1"/>
    <mergeCell ref="A1:A5"/>
    <mergeCell ref="B4:F4"/>
    <mergeCell ref="H4:L4"/>
    <mergeCell ref="B5:F5"/>
    <mergeCell ref="H5:L5"/>
    <mergeCell ref="N4:N6"/>
    <mergeCell ref="B2:N3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2020-05-18T07:32:45Z</cp:lastPrinted>
  <dcterms:created xsi:type="dcterms:W3CDTF">2002-03-11T10:22:12Z</dcterms:created>
  <dcterms:modified xsi:type="dcterms:W3CDTF">2020-05-20T15:46:11Z</dcterms:modified>
  <cp:category/>
  <cp:version/>
  <cp:contentType/>
  <cp:contentStatus/>
</cp:coreProperties>
</file>