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<sst xmlns="http://schemas.openxmlformats.org/spreadsheetml/2006/main" count="57" uniqueCount="50">
  <si>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</si>
  <si>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</si>
  <si>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</si>
  <si>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</si>
  <si>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</si>
  <si>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</si>
  <si>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</si>
  <si>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</si>
  <si>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</si>
  <si>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</si>
  <si>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</si>
  <si>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</si>
  <si>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</si>
  <si>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</si>
  <si>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</si>
  <si>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</si>
  <si>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</si>
  <si>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</si>
  <si>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</si>
  <si>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</si>
  <si>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</si>
  <si>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</si>
  <si>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</si>
  <si>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</si>
  <si>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</si>
  <si>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</si>
  <si>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</si>
  <si>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</si>
  <si>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</si>
  <si>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</si>
  <si>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</si>
  <si>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</si>
  <si>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</si>
  <si>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</si>
  <si>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</si>
  <si>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 xml:space="preserve">Развитие сферы культуры в МО "Город Гатчина"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</si>
  <si>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</si>
  <si>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</si>
  <si>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</si>
  <si>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</si>
  <si>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Развитие территорий, социальной и инженерной инфраструктуры в МО «Город Гатчина»  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</si>
  <si>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</si>
  <si>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</si>
  <si>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</si>
  <si>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ПЛАН на 2020 год (тыс. руб.)</t>
  </si>
  <si>
    <t>Формирование законопослушного поведения участников дорожного движения в МО "Город Гатчина"</t>
  </si>
  <si>
    <t>Регулирование градостроительной деятельности МО «Город Гатчина»</t>
  </si>
  <si>
    <t>Инфраструктурное развитие земельных участков на территории МО «Город Гатчина».</t>
  </si>
  <si>
    <t>Исполнение бюджетных ассигнований на реализацию муниципальных программ МО "Город Гатчина" за 1-ое полугодие 2020г.</t>
  </si>
  <si>
    <t>ФАКТ за 1- ое полугодие 2020 года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</si>
</sst>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5.28125" style="11" customWidth="1"/>
    <col min="2" max="2" width="18.140625" style="13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7"/>
      <c r="B1" s="24" t="s">
        <v>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8" customHeight="1">
      <c r="A2" s="27"/>
      <c r="B2" s="32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" customHeight="1">
      <c r="A3" s="27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>
      <c r="A4" s="27"/>
      <c r="B4" s="29" t="s">
        <v>44</v>
      </c>
      <c r="C4" s="29"/>
      <c r="D4" s="29"/>
      <c r="E4" s="29"/>
      <c r="F4" s="29"/>
      <c r="G4" s="5"/>
      <c r="H4" s="29" t="s">
        <v>49</v>
      </c>
      <c r="I4" s="29"/>
      <c r="J4" s="29"/>
      <c r="K4" s="29"/>
      <c r="L4" s="29"/>
      <c r="M4" s="5"/>
      <c r="N4" s="31" t="s">
        <v>5</v>
      </c>
    </row>
    <row r="5" spans="1:14" ht="15" customHeight="1">
      <c r="A5" s="28"/>
      <c r="B5" s="29" t="s">
        <v>7</v>
      </c>
      <c r="C5" s="30"/>
      <c r="D5" s="30"/>
      <c r="E5" s="30"/>
      <c r="F5" s="30"/>
      <c r="G5" s="6"/>
      <c r="H5" s="29" t="s">
        <v>7</v>
      </c>
      <c r="I5" s="30"/>
      <c r="J5" s="30"/>
      <c r="K5" s="30"/>
      <c r="L5" s="30"/>
      <c r="M5" s="6"/>
      <c r="N5" s="30"/>
    </row>
    <row r="6" spans="1:14" ht="53.25" customHeight="1">
      <c r="A6" s="9" t="s">
        <v>0</v>
      </c>
      <c r="B6" s="12" t="s">
        <v>4</v>
      </c>
      <c r="C6" s="7" t="s">
        <v>8</v>
      </c>
      <c r="D6" s="7" t="s">
        <v>1</v>
      </c>
      <c r="E6" s="7" t="s">
        <v>2</v>
      </c>
      <c r="F6" s="7" t="s">
        <v>28</v>
      </c>
      <c r="G6" s="7" t="s">
        <v>3</v>
      </c>
      <c r="H6" s="7" t="s">
        <v>4</v>
      </c>
      <c r="I6" s="7" t="s">
        <v>8</v>
      </c>
      <c r="J6" s="7" t="s">
        <v>1</v>
      </c>
      <c r="K6" s="7" t="s">
        <v>2</v>
      </c>
      <c r="L6" s="7" t="s">
        <v>28</v>
      </c>
      <c r="M6" s="7" t="s">
        <v>3</v>
      </c>
      <c r="N6" s="30"/>
    </row>
    <row r="7" spans="1:14" ht="24" customHeight="1">
      <c r="A7" s="14" t="s">
        <v>6</v>
      </c>
      <c r="B7" s="20">
        <f>C7+D7+E7+F7</f>
        <v>1744890.1300000001</v>
      </c>
      <c r="C7" s="20">
        <f>C8+C11+C14+C17+C22+C26+C30+C36+C39</f>
        <v>881758.15</v>
      </c>
      <c r="D7" s="20">
        <f>D8+D11+D14+D17+D22+D26+D30+D36+D39</f>
        <v>535602.13</v>
      </c>
      <c r="E7" s="20">
        <f>E8+E11+E14+E17+E22+E26+E30+E36+E39</f>
        <v>205811.3</v>
      </c>
      <c r="F7" s="20">
        <f>F8+F11+F14+F17+F22+F26+F30+F36+F39</f>
        <v>121718.55</v>
      </c>
      <c r="G7" s="20">
        <f aca="true" t="shared" si="0" ref="B7:M7">G22+G17+G8+G39+G30+G26+G14+G36+G11</f>
        <v>0</v>
      </c>
      <c r="H7" s="20">
        <f>I7+J7+K7+L7</f>
        <v>395364.03</v>
      </c>
      <c r="I7" s="20">
        <f>I8+I11+I14+I17+I22+I26+I30+I36+I39</f>
        <v>315845.63</v>
      </c>
      <c r="J7" s="20">
        <f>J8+J11+J14+J17+J17+J22+J26+J30+J36+J39</f>
        <v>46090</v>
      </c>
      <c r="K7" s="20">
        <f>K8+K11+K14+K17+K22+K26+K30+K36+K39</f>
        <v>15045.2</v>
      </c>
      <c r="L7" s="20">
        <f t="shared" si="0"/>
        <v>18383.199999999997</v>
      </c>
      <c r="M7" s="20">
        <f t="shared" si="0"/>
        <v>0</v>
      </c>
      <c r="N7" s="20">
        <f aca="true" t="shared" si="1" ref="N7:N43">H7/B7*100</f>
        <v>22.65839110454479</v>
      </c>
    </row>
    <row r="8" spans="1:14" ht="42.75" customHeight="1">
      <c r="A8" s="15" t="s">
        <v>35</v>
      </c>
      <c r="B8" s="17">
        <f>B9+B10</f>
        <v>247877.4</v>
      </c>
      <c r="C8" s="17">
        <f aca="true" t="shared" si="2" ref="C8:M8">C9+C10</f>
        <v>165306.1</v>
      </c>
      <c r="D8" s="17">
        <f t="shared" si="2"/>
        <v>81861.3</v>
      </c>
      <c r="E8" s="17">
        <f t="shared" si="2"/>
        <v>0</v>
      </c>
      <c r="F8" s="17">
        <f t="shared" si="2"/>
        <v>710</v>
      </c>
      <c r="G8" s="17">
        <f t="shared" si="2"/>
        <v>0</v>
      </c>
      <c r="H8" s="17">
        <f t="shared" si="2"/>
        <v>129911.1</v>
      </c>
      <c r="I8" s="17">
        <f t="shared" si="2"/>
        <v>102302.8</v>
      </c>
      <c r="J8" s="17">
        <f t="shared" si="2"/>
        <v>27408.3</v>
      </c>
      <c r="K8" s="17">
        <f t="shared" si="2"/>
        <v>0</v>
      </c>
      <c r="L8" s="17">
        <f t="shared" si="2"/>
        <v>200</v>
      </c>
      <c r="M8" s="17">
        <f t="shared" si="2"/>
        <v>0</v>
      </c>
      <c r="N8" s="17">
        <f t="shared" si="1"/>
        <v>52.409416913361206</v>
      </c>
    </row>
    <row r="9" spans="1:14" ht="42.75" customHeight="1">
      <c r="A9" s="10" t="s">
        <v>12</v>
      </c>
      <c r="B9" s="19">
        <f>C9+D9+E9+F9</f>
        <v>15086.1</v>
      </c>
      <c r="C9" s="19">
        <v>13845</v>
      </c>
      <c r="D9" s="19">
        <v>531.1</v>
      </c>
      <c r="E9" s="19">
        <v>0</v>
      </c>
      <c r="F9" s="19">
        <v>710</v>
      </c>
      <c r="G9" s="19">
        <v>0</v>
      </c>
      <c r="H9" s="19">
        <f>I9+J9+K9+L9</f>
        <v>2240</v>
      </c>
      <c r="I9" s="19">
        <v>2040</v>
      </c>
      <c r="J9" s="19">
        <v>0</v>
      </c>
      <c r="K9" s="19">
        <v>0</v>
      </c>
      <c r="L9" s="19">
        <v>200</v>
      </c>
      <c r="M9" s="19">
        <v>0</v>
      </c>
      <c r="N9" s="19">
        <f t="shared" si="1"/>
        <v>14.848105209431198</v>
      </c>
    </row>
    <row r="10" spans="1:14" ht="42.75" customHeight="1">
      <c r="A10" s="10" t="s">
        <v>30</v>
      </c>
      <c r="B10" s="19">
        <f>C10+D10+E10+F10</f>
        <v>232791.3</v>
      </c>
      <c r="C10" s="19">
        <v>151461.1</v>
      </c>
      <c r="D10" s="19">
        <v>81330.2</v>
      </c>
      <c r="E10" s="19">
        <v>0</v>
      </c>
      <c r="F10" s="19">
        <v>0</v>
      </c>
      <c r="G10" s="19">
        <v>0</v>
      </c>
      <c r="H10" s="19">
        <f>I10+J10+K10+L10</f>
        <v>127671.1</v>
      </c>
      <c r="I10" s="19">
        <v>100262.8</v>
      </c>
      <c r="J10" s="19">
        <v>27408.3</v>
      </c>
      <c r="K10" s="19">
        <v>0</v>
      </c>
      <c r="L10" s="19">
        <v>0</v>
      </c>
      <c r="M10" s="19">
        <v>0</v>
      </c>
      <c r="N10" s="19">
        <f t="shared" si="1"/>
        <v>54.84358736774099</v>
      </c>
    </row>
    <row r="11" spans="1:14" ht="42.75" customHeight="1">
      <c r="A11" s="15" t="s">
        <v>41</v>
      </c>
      <c r="B11" s="17">
        <f>SUM(B12:B13)</f>
        <v>180267.19999999998</v>
      </c>
      <c r="C11" s="17">
        <f aca="true" t="shared" si="3" ref="C11:M11">SUM(C12:C13)</f>
        <v>11553.199999999999</v>
      </c>
      <c r="D11" s="18">
        <f t="shared" si="3"/>
        <v>59342.7</v>
      </c>
      <c r="E11" s="17">
        <f t="shared" si="3"/>
        <v>109371.3</v>
      </c>
      <c r="F11" s="17">
        <f t="shared" si="3"/>
        <v>0</v>
      </c>
      <c r="G11" s="17">
        <f t="shared" si="3"/>
        <v>0</v>
      </c>
      <c r="H11" s="17">
        <f t="shared" si="3"/>
        <v>7.5</v>
      </c>
      <c r="I11" s="17">
        <f t="shared" si="3"/>
        <v>7.5</v>
      </c>
      <c r="J11" s="18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1"/>
        <v>0.004160490649435949</v>
      </c>
    </row>
    <row r="12" spans="1:14" ht="42.75" customHeight="1">
      <c r="A12" s="8" t="s">
        <v>26</v>
      </c>
      <c r="B12" s="19">
        <f>C12+D12+E12+F12</f>
        <v>21535.4</v>
      </c>
      <c r="C12" s="19">
        <v>1522.4</v>
      </c>
      <c r="D12" s="19">
        <v>20013</v>
      </c>
      <c r="E12" s="19">
        <v>0</v>
      </c>
      <c r="F12" s="19">
        <v>0</v>
      </c>
      <c r="G12" s="19">
        <v>0</v>
      </c>
      <c r="H12" s="19">
        <f>I12+J12+K12+L12</f>
        <v>7.5</v>
      </c>
      <c r="I12" s="19">
        <v>7.5</v>
      </c>
      <c r="J12" s="19">
        <v>0</v>
      </c>
      <c r="K12" s="19">
        <v>0</v>
      </c>
      <c r="L12" s="19">
        <v>0</v>
      </c>
      <c r="M12" s="19">
        <v>0</v>
      </c>
      <c r="N12" s="19">
        <f t="shared" si="1"/>
        <v>0.03482637889242828</v>
      </c>
    </row>
    <row r="13" spans="1:14" ht="42.75" customHeight="1">
      <c r="A13" s="8" t="s">
        <v>27</v>
      </c>
      <c r="B13" s="19">
        <f>C13+D13+E13+F13</f>
        <v>158731.8</v>
      </c>
      <c r="C13" s="19">
        <v>10030.8</v>
      </c>
      <c r="D13" s="19">
        <v>39329.7</v>
      </c>
      <c r="E13" s="19">
        <v>109371.3</v>
      </c>
      <c r="F13" s="19">
        <v>0</v>
      </c>
      <c r="G13" s="19">
        <v>0</v>
      </c>
      <c r="H13" s="19">
        <f>I13+J13+K13+L13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f t="shared" si="1"/>
        <v>0</v>
      </c>
    </row>
    <row r="14" spans="1:14" ht="42.75" customHeight="1">
      <c r="A14" s="15" t="s">
        <v>39</v>
      </c>
      <c r="B14" s="17">
        <f aca="true" t="shared" si="4" ref="B14:M14">SUM(B15:B16)</f>
        <v>10570</v>
      </c>
      <c r="C14" s="17">
        <f t="shared" si="4"/>
        <v>10570</v>
      </c>
      <c r="D14" s="17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1994.6999999999998</v>
      </c>
      <c r="I14" s="17">
        <f t="shared" si="4"/>
        <v>1994.6999999999998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1"/>
        <v>18.871333964049196</v>
      </c>
    </row>
    <row r="15" spans="1:14" ht="42.75" customHeight="1">
      <c r="A15" s="10" t="s">
        <v>24</v>
      </c>
      <c r="B15" s="19">
        <f>C15+D15+E15+F15</f>
        <v>1980</v>
      </c>
      <c r="C15" s="19">
        <v>1980</v>
      </c>
      <c r="D15" s="19">
        <v>0</v>
      </c>
      <c r="E15" s="19">
        <v>0</v>
      </c>
      <c r="F15" s="19">
        <v>0</v>
      </c>
      <c r="G15" s="19">
        <v>0</v>
      </c>
      <c r="H15" s="19">
        <f>SUM(I15,J15)</f>
        <v>1069.3</v>
      </c>
      <c r="I15" s="19">
        <v>1069.3</v>
      </c>
      <c r="J15" s="19">
        <v>0</v>
      </c>
      <c r="K15" s="19">
        <v>0</v>
      </c>
      <c r="L15" s="19">
        <v>0</v>
      </c>
      <c r="M15" s="19">
        <v>0</v>
      </c>
      <c r="N15" s="19">
        <f t="shared" si="1"/>
        <v>54.0050505050505</v>
      </c>
    </row>
    <row r="16" spans="1:14" ht="42.75" customHeight="1">
      <c r="A16" s="10" t="s">
        <v>25</v>
      </c>
      <c r="B16" s="19">
        <f>C16+D16+E16+F16</f>
        <v>8590</v>
      </c>
      <c r="C16" s="19">
        <v>8590</v>
      </c>
      <c r="D16" s="19">
        <v>0</v>
      </c>
      <c r="E16" s="19">
        <v>0</v>
      </c>
      <c r="F16" s="19">
        <v>0</v>
      </c>
      <c r="G16" s="19">
        <v>0</v>
      </c>
      <c r="H16" s="19">
        <f>SUM(I16,J16)</f>
        <v>925.4</v>
      </c>
      <c r="I16" s="19">
        <v>925.4</v>
      </c>
      <c r="J16" s="19">
        <v>0</v>
      </c>
      <c r="K16" s="19">
        <v>0</v>
      </c>
      <c r="L16" s="19">
        <v>0</v>
      </c>
      <c r="M16" s="19">
        <v>0</v>
      </c>
      <c r="N16" s="19">
        <f t="shared" si="1"/>
        <v>10.772991850989523</v>
      </c>
    </row>
    <row r="17" spans="1:14" ht="42.75" customHeight="1">
      <c r="A17" s="15" t="s">
        <v>34</v>
      </c>
      <c r="B17" s="17">
        <f>B18+B19+B20+B21</f>
        <v>120731.51</v>
      </c>
      <c r="C17" s="17">
        <f>C18+C19+C20+C21</f>
        <v>84908.55999999998</v>
      </c>
      <c r="D17" s="18">
        <f>D18+D19+D20+D21</f>
        <v>16924.5</v>
      </c>
      <c r="E17" s="17">
        <f>E18+E19+E20+E21</f>
        <v>0</v>
      </c>
      <c r="F17" s="17">
        <f>F18+F19+F20+F21</f>
        <v>18898.45</v>
      </c>
      <c r="G17" s="17">
        <f>G18+G19+G21</f>
        <v>0</v>
      </c>
      <c r="H17" s="17">
        <f>H18+H19+H20+H21</f>
        <v>36409.5</v>
      </c>
      <c r="I17" s="17">
        <f>SUM(I18:I21)</f>
        <v>35974.2</v>
      </c>
      <c r="J17" s="18">
        <f>SUM(J18:J21)</f>
        <v>0</v>
      </c>
      <c r="K17" s="17">
        <f>SUM(K18:K21)</f>
        <v>0</v>
      </c>
      <c r="L17" s="17">
        <f>SUM(L18:L21)</f>
        <v>435.3</v>
      </c>
      <c r="M17" s="17">
        <f>M18+M19+M21</f>
        <v>0</v>
      </c>
      <c r="N17" s="17">
        <f t="shared" si="1"/>
        <v>30.157412923933446</v>
      </c>
    </row>
    <row r="18" spans="1:14" ht="42.75" customHeight="1">
      <c r="A18" s="10" t="s">
        <v>42</v>
      </c>
      <c r="B18" s="19">
        <f>C18+D18+E18+F18+G18</f>
        <v>7191.26</v>
      </c>
      <c r="C18" s="19">
        <v>7191.26</v>
      </c>
      <c r="D18" s="19">
        <v>0</v>
      </c>
      <c r="E18" s="19">
        <v>0</v>
      </c>
      <c r="F18" s="19">
        <v>0</v>
      </c>
      <c r="G18" s="19">
        <v>0</v>
      </c>
      <c r="H18" s="19">
        <f>I18+J18+K18+L18+M18</f>
        <v>827.7</v>
      </c>
      <c r="I18" s="19">
        <v>827.7</v>
      </c>
      <c r="J18" s="19">
        <v>0</v>
      </c>
      <c r="K18" s="19">
        <v>0</v>
      </c>
      <c r="L18" s="19">
        <v>0</v>
      </c>
      <c r="M18" s="19">
        <v>0</v>
      </c>
      <c r="N18" s="19">
        <f t="shared" si="1"/>
        <v>11.509804957684745</v>
      </c>
    </row>
    <row r="19" spans="1:14" ht="42.75" customHeight="1">
      <c r="A19" s="10" t="s">
        <v>11</v>
      </c>
      <c r="B19" s="19">
        <f>C19+D19+E19+F19+G19</f>
        <v>7555.15</v>
      </c>
      <c r="C19" s="19">
        <v>6592</v>
      </c>
      <c r="D19" s="19">
        <v>335.7</v>
      </c>
      <c r="E19" s="19">
        <v>0</v>
      </c>
      <c r="F19" s="19">
        <v>627.45</v>
      </c>
      <c r="G19" s="19">
        <v>0</v>
      </c>
      <c r="H19" s="19">
        <f>I19+J19+K19+L19+M19</f>
        <v>513.3</v>
      </c>
      <c r="I19" s="19">
        <v>513.3</v>
      </c>
      <c r="J19" s="19">
        <v>0</v>
      </c>
      <c r="K19" s="19">
        <v>0</v>
      </c>
      <c r="L19" s="19">
        <v>0</v>
      </c>
      <c r="M19" s="19">
        <v>0</v>
      </c>
      <c r="N19" s="19">
        <f t="shared" si="1"/>
        <v>6.794041150738238</v>
      </c>
    </row>
    <row r="20" spans="1:14" ht="54.75" customHeight="1">
      <c r="A20" s="10" t="s">
        <v>10</v>
      </c>
      <c r="B20" s="19">
        <f>C20+D20+E20+F20+G20</f>
        <v>105946.7</v>
      </c>
      <c r="C20" s="19">
        <v>71086.9</v>
      </c>
      <c r="D20" s="19">
        <v>16588.8</v>
      </c>
      <c r="E20" s="19">
        <v>0</v>
      </c>
      <c r="F20" s="19">
        <v>18271</v>
      </c>
      <c r="G20" s="19">
        <v>0</v>
      </c>
      <c r="H20" s="19">
        <f>I20+J20+K20+L20+M20</f>
        <v>35068.5</v>
      </c>
      <c r="I20" s="19">
        <v>34633.2</v>
      </c>
      <c r="J20" s="19">
        <v>0</v>
      </c>
      <c r="K20" s="19">
        <v>0</v>
      </c>
      <c r="L20" s="19">
        <v>435.3</v>
      </c>
      <c r="M20" s="19">
        <v>0</v>
      </c>
      <c r="N20" s="19">
        <f>H20/B20*100</f>
        <v>33.10013431281956</v>
      </c>
    </row>
    <row r="21" spans="1:14" ht="58.5" customHeight="1">
      <c r="A21" s="10" t="s">
        <v>45</v>
      </c>
      <c r="B21" s="19">
        <f>C21+D21+E21+F21+G21</f>
        <v>38.4</v>
      </c>
      <c r="C21" s="19">
        <v>38.4</v>
      </c>
      <c r="D21" s="19">
        <v>0</v>
      </c>
      <c r="E21" s="19">
        <v>0</v>
      </c>
      <c r="F21" s="19">
        <v>0</v>
      </c>
      <c r="G21" s="19">
        <v>0</v>
      </c>
      <c r="H21" s="19">
        <f>I21+J21+K21+L21+M21</f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0</v>
      </c>
    </row>
    <row r="22" spans="1:14" ht="43.5" customHeight="1">
      <c r="A22" s="21" t="s">
        <v>33</v>
      </c>
      <c r="B22" s="18">
        <f aca="true" t="shared" si="5" ref="B22:M22">B23+B24+B25</f>
        <v>42263.3</v>
      </c>
      <c r="C22" s="18">
        <f>C23+C24+C25</f>
        <v>42263.3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17889.5</v>
      </c>
      <c r="I22" s="18">
        <f>I23+I24+I25</f>
        <v>17889.5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1"/>
        <v>42.32868706419044</v>
      </c>
    </row>
    <row r="23" spans="1:14" ht="49.5" customHeight="1">
      <c r="A23" s="10" t="s">
        <v>32</v>
      </c>
      <c r="B23" s="19">
        <f>C23+D23+E23+F23+G23</f>
        <v>21073</v>
      </c>
      <c r="C23" s="19">
        <v>21073</v>
      </c>
      <c r="D23" s="19">
        <v>0</v>
      </c>
      <c r="E23" s="19">
        <v>0</v>
      </c>
      <c r="F23" s="19">
        <v>0</v>
      </c>
      <c r="G23" s="19">
        <v>0</v>
      </c>
      <c r="H23" s="19">
        <f>I23+J23+K23+L23+M23</f>
        <v>8267.8</v>
      </c>
      <c r="I23" s="19">
        <v>8267.8</v>
      </c>
      <c r="J23" s="19">
        <v>0</v>
      </c>
      <c r="K23" s="19">
        <v>0</v>
      </c>
      <c r="L23" s="19">
        <v>0</v>
      </c>
      <c r="M23" s="19">
        <v>0</v>
      </c>
      <c r="N23" s="19">
        <f t="shared" si="1"/>
        <v>39.23409101694111</v>
      </c>
    </row>
    <row r="24" spans="1:14" ht="41.25" customHeight="1">
      <c r="A24" s="10" t="s">
        <v>9</v>
      </c>
      <c r="B24" s="19">
        <f>C24+D24+E24+F24+G24</f>
        <v>5766.7</v>
      </c>
      <c r="C24" s="19">
        <v>5766.7</v>
      </c>
      <c r="D24" s="19">
        <v>0</v>
      </c>
      <c r="E24" s="19">
        <v>0</v>
      </c>
      <c r="F24" s="19">
        <v>0</v>
      </c>
      <c r="G24" s="19">
        <v>0</v>
      </c>
      <c r="H24" s="19">
        <f>I24+J24+K24+L24+M24</f>
        <v>2477.3</v>
      </c>
      <c r="I24" s="19">
        <v>2477.3</v>
      </c>
      <c r="J24" s="19">
        <v>0</v>
      </c>
      <c r="K24" s="19">
        <v>0</v>
      </c>
      <c r="L24" s="19">
        <v>0</v>
      </c>
      <c r="M24" s="19">
        <v>0</v>
      </c>
      <c r="N24" s="19">
        <f t="shared" si="1"/>
        <v>42.958711221322424</v>
      </c>
    </row>
    <row r="25" spans="1:14" ht="50.25">
      <c r="A25" s="10" t="s">
        <v>31</v>
      </c>
      <c r="B25" s="19">
        <f>C25+D25+E25+F25</f>
        <v>15423.6</v>
      </c>
      <c r="C25" s="19">
        <v>15423.6</v>
      </c>
      <c r="D25" s="19">
        <v>0</v>
      </c>
      <c r="E25" s="19">
        <v>0</v>
      </c>
      <c r="F25" s="19">
        <v>0</v>
      </c>
      <c r="G25" s="19">
        <v>0</v>
      </c>
      <c r="H25" s="19">
        <f>I25+J25+K25+L25+M25</f>
        <v>7144.4</v>
      </c>
      <c r="I25" s="19">
        <v>7144.4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46.32122202339272</v>
      </c>
    </row>
    <row r="26" spans="1:14" ht="80.25" customHeight="1">
      <c r="A26" s="15" t="s">
        <v>38</v>
      </c>
      <c r="B26" s="17">
        <f aca="true" t="shared" si="6" ref="B26:M26">B27+B28+B29</f>
        <v>258469.94</v>
      </c>
      <c r="C26" s="17">
        <f t="shared" si="6"/>
        <v>78191.7</v>
      </c>
      <c r="D26" s="17">
        <f t="shared" si="6"/>
        <v>164696.24</v>
      </c>
      <c r="E26" s="17">
        <f t="shared" si="6"/>
        <v>0</v>
      </c>
      <c r="F26" s="17">
        <f t="shared" si="6"/>
        <v>15582</v>
      </c>
      <c r="G26" s="17">
        <f t="shared" si="6"/>
        <v>0</v>
      </c>
      <c r="H26" s="17">
        <f t="shared" si="6"/>
        <v>3818.6</v>
      </c>
      <c r="I26" s="17">
        <f t="shared" si="6"/>
        <v>3818.6</v>
      </c>
      <c r="J26" s="17">
        <f t="shared" si="6"/>
        <v>0</v>
      </c>
      <c r="K26" s="17">
        <f t="shared" si="6"/>
        <v>0</v>
      </c>
      <c r="L26" s="17">
        <f t="shared" si="6"/>
        <v>0</v>
      </c>
      <c r="M26" s="17">
        <f t="shared" si="6"/>
        <v>0</v>
      </c>
      <c r="N26" s="17">
        <f t="shared" si="1"/>
        <v>1.477386499954308</v>
      </c>
    </row>
    <row r="27" spans="1:14" ht="54" customHeight="1">
      <c r="A27" s="10" t="s">
        <v>29</v>
      </c>
      <c r="B27" s="19">
        <f>C27+D27+E27+F27+G27</f>
        <v>89697.33</v>
      </c>
      <c r="C27" s="19">
        <v>67688.2</v>
      </c>
      <c r="D27" s="19">
        <v>22009.13</v>
      </c>
      <c r="E27" s="19">
        <v>0</v>
      </c>
      <c r="F27" s="19">
        <v>0</v>
      </c>
      <c r="G27" s="19">
        <v>0</v>
      </c>
      <c r="H27" s="19">
        <f>I27+J27+K27+L27+M27</f>
        <v>1992.5</v>
      </c>
      <c r="I27" s="19">
        <v>1992.5</v>
      </c>
      <c r="J27" s="19">
        <v>0</v>
      </c>
      <c r="K27" s="19">
        <v>0</v>
      </c>
      <c r="L27" s="19">
        <v>0</v>
      </c>
      <c r="M27" s="19">
        <v>0</v>
      </c>
      <c r="N27" s="19">
        <f t="shared" si="1"/>
        <v>2.2213593202830006</v>
      </c>
    </row>
    <row r="28" spans="1:14" ht="39.75" customHeight="1">
      <c r="A28" s="10" t="s">
        <v>22</v>
      </c>
      <c r="B28" s="19">
        <f>C28+D28+E28+F28</f>
        <v>48250.61</v>
      </c>
      <c r="C28" s="19">
        <v>10503.5</v>
      </c>
      <c r="D28" s="19">
        <v>37747.11</v>
      </c>
      <c r="E28" s="19">
        <v>0</v>
      </c>
      <c r="F28" s="19">
        <v>0</v>
      </c>
      <c r="G28" s="19">
        <v>0</v>
      </c>
      <c r="H28" s="19">
        <f>I28+J28+K28+L28+M28</f>
        <v>1826.1</v>
      </c>
      <c r="I28" s="19">
        <v>1826.1</v>
      </c>
      <c r="J28" s="19">
        <v>0</v>
      </c>
      <c r="K28" s="19">
        <v>0</v>
      </c>
      <c r="L28" s="19">
        <v>0</v>
      </c>
      <c r="M28" s="19">
        <v>0</v>
      </c>
      <c r="N28" s="19">
        <f t="shared" si="1"/>
        <v>3.7846153654844983</v>
      </c>
    </row>
    <row r="29" spans="1:14" ht="54" customHeight="1">
      <c r="A29" s="10" t="s">
        <v>23</v>
      </c>
      <c r="B29" s="19">
        <f>C29+D29+E29+F29+G29</f>
        <v>120522</v>
      </c>
      <c r="C29" s="19">
        <v>0</v>
      </c>
      <c r="D29" s="19">
        <v>104940</v>
      </c>
      <c r="E29" s="19">
        <v>0</v>
      </c>
      <c r="F29" s="19">
        <v>15582</v>
      </c>
      <c r="G29" s="19">
        <v>0</v>
      </c>
      <c r="H29" s="19">
        <f>I29+J29+K29+L29+M29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f t="shared" si="1"/>
        <v>0</v>
      </c>
    </row>
    <row r="30" spans="1:14" ht="72" customHeight="1">
      <c r="A30" s="15" t="s">
        <v>37</v>
      </c>
      <c r="B30" s="17">
        <f aca="true" t="shared" si="7" ref="B30:M30">B31+B32+B33+B34+B35</f>
        <v>534984.69</v>
      </c>
      <c r="C30" s="17">
        <f t="shared" si="7"/>
        <v>447462.99</v>
      </c>
      <c r="D30" s="17">
        <f t="shared" si="7"/>
        <v>49222.4</v>
      </c>
      <c r="E30" s="17">
        <f t="shared" si="7"/>
        <v>0</v>
      </c>
      <c r="F30" s="17">
        <f t="shared" si="7"/>
        <v>38299.3</v>
      </c>
      <c r="G30" s="17">
        <f t="shared" si="7"/>
        <v>0</v>
      </c>
      <c r="H30" s="17">
        <f t="shared" si="7"/>
        <v>149596.38999999998</v>
      </c>
      <c r="I30" s="17">
        <f t="shared" si="7"/>
        <v>144910.88999999998</v>
      </c>
      <c r="J30" s="17">
        <f t="shared" si="7"/>
        <v>0</v>
      </c>
      <c r="K30" s="17">
        <f t="shared" si="7"/>
        <v>0</v>
      </c>
      <c r="L30" s="17">
        <f t="shared" si="7"/>
        <v>4685.5</v>
      </c>
      <c r="M30" s="17">
        <f t="shared" si="7"/>
        <v>0</v>
      </c>
      <c r="N30" s="17">
        <f t="shared" si="1"/>
        <v>27.9627422609047</v>
      </c>
    </row>
    <row r="31" spans="1:14" ht="54" customHeight="1">
      <c r="A31" s="22" t="s">
        <v>17</v>
      </c>
      <c r="B31" s="19">
        <f>C31+D31+E31+F31+G31</f>
        <v>204090.4</v>
      </c>
      <c r="C31" s="19">
        <v>204090.4</v>
      </c>
      <c r="D31" s="19">
        <v>0</v>
      </c>
      <c r="E31" s="19">
        <v>0</v>
      </c>
      <c r="F31" s="19">
        <v>0</v>
      </c>
      <c r="G31" s="19">
        <v>0</v>
      </c>
      <c r="H31" s="19">
        <f>I31+J31+K31+L31</f>
        <v>90190.34</v>
      </c>
      <c r="I31" s="16">
        <v>90190.34</v>
      </c>
      <c r="J31" s="16">
        <v>0</v>
      </c>
      <c r="K31" s="16">
        <v>0</v>
      </c>
      <c r="L31" s="16">
        <v>0</v>
      </c>
      <c r="M31" s="16">
        <v>0</v>
      </c>
      <c r="N31" s="19">
        <f t="shared" si="1"/>
        <v>44.19136813882476</v>
      </c>
    </row>
    <row r="32" spans="1:14" ht="54" customHeight="1">
      <c r="A32" s="23" t="s">
        <v>18</v>
      </c>
      <c r="B32" s="19">
        <f>C32+D32+E32+F32+G32</f>
        <v>148051.3</v>
      </c>
      <c r="C32" s="19">
        <v>131130.9</v>
      </c>
      <c r="D32" s="19">
        <v>11914.9</v>
      </c>
      <c r="E32" s="19">
        <v>0</v>
      </c>
      <c r="F32" s="19">
        <v>5005.5</v>
      </c>
      <c r="G32" s="19">
        <v>0</v>
      </c>
      <c r="H32" s="19">
        <f>I32+J32+K32+L32</f>
        <v>56332.25</v>
      </c>
      <c r="I32" s="16">
        <v>51646.75</v>
      </c>
      <c r="J32" s="16">
        <v>0</v>
      </c>
      <c r="K32" s="16">
        <v>0</v>
      </c>
      <c r="L32" s="16">
        <v>4685.5</v>
      </c>
      <c r="M32" s="16">
        <v>0</v>
      </c>
      <c r="N32" s="19">
        <f t="shared" si="1"/>
        <v>38.0491424256322</v>
      </c>
    </row>
    <row r="33" spans="1:14" ht="41.25" customHeight="1">
      <c r="A33" s="10" t="s">
        <v>19</v>
      </c>
      <c r="B33" s="19">
        <f>C33+D33+E33+F33+G33</f>
        <v>12500</v>
      </c>
      <c r="C33" s="19">
        <v>12500</v>
      </c>
      <c r="D33" s="19">
        <v>0</v>
      </c>
      <c r="E33" s="19">
        <v>0</v>
      </c>
      <c r="F33" s="19">
        <v>0</v>
      </c>
      <c r="G33" s="19">
        <v>0</v>
      </c>
      <c r="H33" s="19">
        <f>I33+J33+K33+L33</f>
        <v>29.9</v>
      </c>
      <c r="I33" s="16">
        <v>29.9</v>
      </c>
      <c r="J33" s="16">
        <v>0</v>
      </c>
      <c r="K33" s="16">
        <v>0</v>
      </c>
      <c r="L33" s="16">
        <v>0</v>
      </c>
      <c r="M33" s="16">
        <v>0</v>
      </c>
      <c r="N33" s="19">
        <f t="shared" si="1"/>
        <v>0.2392</v>
      </c>
    </row>
    <row r="34" spans="1:14" ht="48" customHeight="1">
      <c r="A34" s="23" t="s">
        <v>20</v>
      </c>
      <c r="B34" s="19">
        <f>C34+D34+E34+F34+G34</f>
        <v>84091.1</v>
      </c>
      <c r="C34" s="19">
        <v>32735</v>
      </c>
      <c r="D34" s="19">
        <v>24856.1</v>
      </c>
      <c r="E34" s="19">
        <v>0</v>
      </c>
      <c r="F34" s="19">
        <v>26500</v>
      </c>
      <c r="G34" s="19">
        <v>0</v>
      </c>
      <c r="H34" s="19">
        <f>I34+J34+K34+L34</f>
        <v>2698.9</v>
      </c>
      <c r="I34" s="16">
        <v>2698.9</v>
      </c>
      <c r="J34" s="16">
        <v>0</v>
      </c>
      <c r="K34" s="16">
        <v>0</v>
      </c>
      <c r="L34" s="16">
        <v>0</v>
      </c>
      <c r="M34" s="16">
        <v>0</v>
      </c>
      <c r="N34" s="19">
        <f t="shared" si="1"/>
        <v>3.209495416280676</v>
      </c>
    </row>
    <row r="35" spans="1:14" ht="73.5" customHeight="1">
      <c r="A35" s="23" t="s">
        <v>21</v>
      </c>
      <c r="B35" s="19">
        <f>C35+D35+E35+F35+G35</f>
        <v>86251.89</v>
      </c>
      <c r="C35" s="19">
        <v>67006.69</v>
      </c>
      <c r="D35" s="19">
        <v>12451.4</v>
      </c>
      <c r="E35" s="19">
        <v>0</v>
      </c>
      <c r="F35" s="19">
        <v>6793.8</v>
      </c>
      <c r="G35" s="19">
        <v>0</v>
      </c>
      <c r="H35" s="19">
        <f>M35+J35+I35+K35</f>
        <v>345</v>
      </c>
      <c r="I35" s="16">
        <v>345</v>
      </c>
      <c r="J35" s="16">
        <v>0</v>
      </c>
      <c r="K35" s="16">
        <v>0</v>
      </c>
      <c r="L35" s="16">
        <v>0</v>
      </c>
      <c r="M35" s="16">
        <v>0</v>
      </c>
      <c r="N35" s="19">
        <f t="shared" si="1"/>
        <v>0.3999912349746771</v>
      </c>
    </row>
    <row r="36" spans="1:14" ht="73.5" customHeight="1">
      <c r="A36" s="15" t="s">
        <v>40</v>
      </c>
      <c r="B36" s="17">
        <f>C36+D36+E36+F36</f>
        <v>48645.200000000004</v>
      </c>
      <c r="C36" s="17">
        <f aca="true" t="shared" si="8" ref="C36:M36">SUM(C37:C38)</f>
        <v>8452.4</v>
      </c>
      <c r="D36" s="18">
        <f t="shared" si="8"/>
        <v>40192.8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1232.3</v>
      </c>
      <c r="I36" s="17">
        <f>I37+I38</f>
        <v>325.1</v>
      </c>
      <c r="J36" s="18">
        <f>SUM(J37:J38)</f>
        <v>907.2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1"/>
        <v>2.5332406897288937</v>
      </c>
    </row>
    <row r="37" spans="1:14" ht="51.75" customHeight="1">
      <c r="A37" s="10" t="s">
        <v>47</v>
      </c>
      <c r="B37" s="19">
        <f>C37+D37+E37+F37+G37</f>
        <v>40347.200000000004</v>
      </c>
      <c r="C37" s="19">
        <v>154.4</v>
      </c>
      <c r="D37" s="19">
        <v>40192.8</v>
      </c>
      <c r="E37" s="19">
        <v>0</v>
      </c>
      <c r="F37" s="19">
        <v>0</v>
      </c>
      <c r="G37" s="19">
        <v>0</v>
      </c>
      <c r="H37" s="19">
        <f aca="true" t="shared" si="9" ref="H37:H43">I37+J37+K37+L37+M37</f>
        <v>1008</v>
      </c>
      <c r="I37" s="19">
        <v>100.8</v>
      </c>
      <c r="J37" s="19">
        <v>907.2</v>
      </c>
      <c r="K37" s="19">
        <v>0</v>
      </c>
      <c r="L37" s="19">
        <v>0</v>
      </c>
      <c r="M37" s="19">
        <v>0</v>
      </c>
      <c r="N37" s="19">
        <f t="shared" si="1"/>
        <v>2.498314629020105</v>
      </c>
    </row>
    <row r="38" spans="1:14" ht="45.75" customHeight="1">
      <c r="A38" s="10" t="s">
        <v>46</v>
      </c>
      <c r="B38" s="19">
        <f>C38+D38+E38+F38+G38</f>
        <v>8298</v>
      </c>
      <c r="C38" s="19">
        <v>8298</v>
      </c>
      <c r="D38" s="19">
        <v>0</v>
      </c>
      <c r="E38" s="19">
        <v>0</v>
      </c>
      <c r="F38" s="19">
        <v>0</v>
      </c>
      <c r="G38" s="19">
        <v>0</v>
      </c>
      <c r="H38" s="19">
        <f t="shared" si="9"/>
        <v>224.3</v>
      </c>
      <c r="I38" s="19">
        <v>224.3</v>
      </c>
      <c r="J38" s="19">
        <v>0</v>
      </c>
      <c r="K38" s="19">
        <v>0</v>
      </c>
      <c r="L38" s="19">
        <v>0</v>
      </c>
      <c r="M38" s="19">
        <v>0</v>
      </c>
      <c r="N38" s="19">
        <f t="shared" si="1"/>
        <v>2.7030609785490483</v>
      </c>
    </row>
    <row r="39" spans="1:14" ht="54" customHeight="1">
      <c r="A39" s="15" t="s">
        <v>36</v>
      </c>
      <c r="B39" s="17">
        <f aca="true" t="shared" si="10" ref="B39:G39">B40+B41+B42+B43</f>
        <v>301080.89</v>
      </c>
      <c r="C39" s="17">
        <f>C40+C41+C42+C43</f>
        <v>33049.9</v>
      </c>
      <c r="D39" s="18">
        <f t="shared" si="10"/>
        <v>123362.19</v>
      </c>
      <c r="E39" s="17">
        <f t="shared" si="10"/>
        <v>96440</v>
      </c>
      <c r="F39" s="17">
        <f t="shared" si="10"/>
        <v>48228.8</v>
      </c>
      <c r="G39" s="17">
        <f t="shared" si="10"/>
        <v>0</v>
      </c>
      <c r="H39" s="17">
        <f t="shared" si="9"/>
        <v>54504.44</v>
      </c>
      <c r="I39" s="17">
        <f>I40+I41+I42+I43</f>
        <v>8622.34</v>
      </c>
      <c r="J39" s="18">
        <f>J40+J41+J42+J43</f>
        <v>17774.5</v>
      </c>
      <c r="K39" s="17">
        <f>K40+K41+K42+K43</f>
        <v>15045.2</v>
      </c>
      <c r="L39" s="17">
        <f>L40+L41+L42+L43</f>
        <v>13062.4</v>
      </c>
      <c r="M39" s="17">
        <f>M40+M41+M42+M43</f>
        <v>0</v>
      </c>
      <c r="N39" s="17">
        <f t="shared" si="1"/>
        <v>18.102922440544134</v>
      </c>
    </row>
    <row r="40" spans="1:14" ht="54" customHeight="1">
      <c r="A40" s="10" t="s">
        <v>13</v>
      </c>
      <c r="B40" s="19">
        <f>C40+D40+E40+F40</f>
        <v>14848.140000000001</v>
      </c>
      <c r="C40" s="19">
        <v>3550</v>
      </c>
      <c r="D40" s="19">
        <v>10281.04</v>
      </c>
      <c r="E40" s="19">
        <v>1017.1</v>
      </c>
      <c r="F40" s="19">
        <v>0</v>
      </c>
      <c r="G40" s="19">
        <v>0</v>
      </c>
      <c r="H40" s="19">
        <f t="shared" si="9"/>
        <v>12838.84</v>
      </c>
      <c r="I40" s="19">
        <v>1540.64</v>
      </c>
      <c r="J40" s="19">
        <v>10281.1</v>
      </c>
      <c r="K40" s="19">
        <v>1017.1</v>
      </c>
      <c r="L40" s="19">
        <v>0</v>
      </c>
      <c r="M40" s="19">
        <v>0</v>
      </c>
      <c r="N40" s="19">
        <f t="shared" si="1"/>
        <v>86.46766531026782</v>
      </c>
    </row>
    <row r="41" spans="1:14" ht="39" customHeight="1">
      <c r="A41" s="10" t="s">
        <v>14</v>
      </c>
      <c r="B41" s="19">
        <f>C41+D41+E41+F41</f>
        <v>275732.75</v>
      </c>
      <c r="C41" s="19">
        <v>18999.9</v>
      </c>
      <c r="D41" s="19">
        <v>113081.15</v>
      </c>
      <c r="E41" s="19">
        <v>95422.9</v>
      </c>
      <c r="F41" s="19">
        <v>48228.8</v>
      </c>
      <c r="G41" s="19">
        <v>0</v>
      </c>
      <c r="H41" s="19">
        <f>I41+J41+K41+L41</f>
        <v>41665.6</v>
      </c>
      <c r="I41" s="19">
        <v>7081.7</v>
      </c>
      <c r="J41" s="19">
        <v>7493.4</v>
      </c>
      <c r="K41" s="19">
        <v>14028.1</v>
      </c>
      <c r="L41" s="19">
        <v>13062.4</v>
      </c>
      <c r="M41" s="19">
        <v>0</v>
      </c>
      <c r="N41" s="19">
        <f t="shared" si="1"/>
        <v>15.110863689568976</v>
      </c>
    </row>
    <row r="42" spans="1:14" ht="54.75" customHeight="1">
      <c r="A42" s="10" t="s">
        <v>15</v>
      </c>
      <c r="B42" s="19">
        <f>C42+D42+E42+F42</f>
        <v>5000</v>
      </c>
      <c r="C42" s="19">
        <v>5000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9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f t="shared" si="1"/>
        <v>0</v>
      </c>
    </row>
    <row r="43" spans="1:14" ht="96" customHeight="1">
      <c r="A43" s="10" t="s">
        <v>16</v>
      </c>
      <c r="B43" s="19">
        <f>C43+D43+E43+F43</f>
        <v>5500</v>
      </c>
      <c r="C43" s="19">
        <v>5500</v>
      </c>
      <c r="D43" s="19">
        <v>0</v>
      </c>
      <c r="E43" s="19">
        <v>0</v>
      </c>
      <c r="F43" s="19">
        <v>0</v>
      </c>
      <c r="G43" s="19">
        <v>0</v>
      </c>
      <c r="H43" s="19">
        <f t="shared" si="9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f t="shared" si="1"/>
        <v>0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1:N1"/>
    <mergeCell ref="A1:A5"/>
    <mergeCell ref="B4:F4"/>
    <mergeCell ref="H4:L4"/>
    <mergeCell ref="B5:F5"/>
    <mergeCell ref="H5:L5"/>
    <mergeCell ref="N4:N6"/>
    <mergeCell ref="B2:N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2020-08-14T11:24:43Z</cp:lastPrinted>
  <dcterms:created xsi:type="dcterms:W3CDTF">2002-03-11T10:22:12Z</dcterms:created>
  <dcterms:modified xsi:type="dcterms:W3CDTF">2020-08-14T11:27:43Z</dcterms:modified>
  <cp:category/>
  <cp:version/>
  <cp:contentType/>
  <cp:contentStatus/>
</cp:coreProperties>
</file>