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16" windowHeight="9168" activeTab="0"/>
  </bookViews>
  <sheets>
    <sheet name="МО Город Гатчина" sheetId="1" r:id="rId1"/>
  </sheets>
  <definedNames>
    <definedName name="_xlnm.Print_Titles" localSheetId="0">'МО Город Гатчина'!$4:$4</definedName>
  </definedNames>
  <calcPr fullCalcOnLoad="1"/>
</workbook>
</file>

<file path=xl/sharedStrings.xml><?xml version="1.0" encoding="utf-8"?>
<sst xmlns="http://schemas.openxmlformats.org/spreadsheetml/2006/main" count="55" uniqueCount="48">
  <si>
    <t>Програмные расходы, в т. ч.  по муниципальным программам:</t>
  </si>
  <si>
    <t>Средства областного бюджета</t>
  </si>
  <si>
    <t>Средства федерального бюджета</t>
  </si>
  <si>
    <t>Внебюджетные источники</t>
  </si>
  <si>
    <t>Итого</t>
  </si>
  <si>
    <t>% исполнения</t>
  </si>
  <si>
    <t>ИТОГО</t>
  </si>
  <si>
    <t>в том числе</t>
  </si>
  <si>
    <t>Средства МО "Город Гатчина"</t>
  </si>
  <si>
    <t>Социальная поддержка отдельных категорий граждан в МО "Город Гатчина" в 2018-2020гг.</t>
  </si>
  <si>
    <t>Дополнительные меры социальной поддержки отдельных категорий граждан</t>
  </si>
  <si>
    <t>Рзвитие физической культуры и массового спорта в МО «Город Гатчина»</t>
  </si>
  <si>
    <t>Содержание и развитие инфраструктуры спорта и молодежной политики на территории МО «Город Гатчина».</t>
  </si>
  <si>
    <t>Молодежная политика в МО «Город Гатчина»</t>
  </si>
  <si>
    <t>Развитие сферы культуры в МО "Город Гатчина" в 2018-2020гг.</t>
  </si>
  <si>
    <t>Развитие физической культуры, спорта и молодежной политики в МО «Город Гатчина» на 2018 – 2020 годы</t>
  </si>
  <si>
    <t>Сохранение и развитие культуры, искусства и народного творчества в МО «Город Гатчина»</t>
  </si>
  <si>
    <t>Создание условий для обеспечения качественным жильем граждан МО "Город Гатчина" в 2018-2020гг.</t>
  </si>
  <si>
    <t>Поддержка граждан, нуждающихся в жилых помещениях, на территории МО «Город Гатчина», в том числе молодежи</t>
  </si>
  <si>
    <t>Переселение граждан из аварийного жилищного фонда МО «Город Гатчина</t>
  </si>
  <si>
    <t>Обеспечение мероприятий по ремонту жилых помещений, находящихся в муниципальной собственности МО «Город Гатчина»</t>
  </si>
  <si>
    <t>Обеспечение мероприятий по ремонту общего имущества в многоквартирных домах и ремонту жилых домов, расположенных на территории МО «Город Гатчина» и не включенных в Региональную программу капитального ремонта»</t>
  </si>
  <si>
    <t xml:space="preserve">Комплексное развитие, реконструкция и ремонт автомобильных дорог местного значения, благоустройство  территории МО «Город Гатчина» в 2018-2020 гг. </t>
  </si>
  <si>
    <t xml:space="preserve">Содержание, ремонт и уборка дорог и территорий общего пользования в границах МО «Город Гатчина» </t>
  </si>
  <si>
    <t xml:space="preserve">Благоустройство территории МО «Город Гатчина» </t>
  </si>
  <si>
    <t xml:space="preserve">Обеспечение безопасности дорожного движения на территории МО «Город Гатчина» </t>
  </si>
  <si>
    <t>Комплексное строительство, реконструкция улично-дорожной сети МО «Город Гатчина»</t>
  </si>
  <si>
    <t xml:space="preserve">Капитальный ремонт и ремонт автомобильных дорог общего пользования местного значения, дворовых территорий многоквартирных домов в МО «Город Гатчина» </t>
  </si>
  <si>
    <t>Обеспечение устойчивого функционирования и развития коммунальной, инженерной инфраструктуры и повышение энергоэффективности в МО «Город Гатчина» в 2018-2020г.г.</t>
  </si>
  <si>
    <t>Газификация жилищного фонда, расположенного на территории МО «Город Гатчина»</t>
  </si>
  <si>
    <t>Энергосбережение и повышение энергетической эффективности на территории МО «Город Гатчина»</t>
  </si>
  <si>
    <t>Стимулирование экономической активности в МО «Город Гатчина» в 2018-2020 гг.</t>
  </si>
  <si>
    <t>Развитие и поддержка малого и среднего предпринимательства в МО «Город Гатчина»</t>
  </si>
  <si>
    <t>Общество и власть в МО «Город Гатчина»</t>
  </si>
  <si>
    <t>Развитие территорий, социальной и инженерной инфраструктуры в МО «Город Гатчина»  на 2018-2020гг.»</t>
  </si>
  <si>
    <t>Формирование комфортной  городской среды на территории МО "Город Гатчина" в 2018-2022гг.</t>
  </si>
  <si>
    <t>Благоустройство дворовых территорий МО «Город Гатчина»</t>
  </si>
  <si>
    <t>Благоустройство общественных пространств МО «Город Гатчина»</t>
  </si>
  <si>
    <t>Средства ГМР</t>
  </si>
  <si>
    <r>
      <t xml:space="preserve">Устойчивое развитие систем </t>
    </r>
    <r>
      <rPr>
        <sz val="13"/>
        <color indexed="8"/>
        <rFont val="Times New Roman"/>
        <family val="1"/>
      </rPr>
      <t xml:space="preserve">теплоснабжения, </t>
    </r>
    <r>
      <rPr>
        <sz val="13"/>
        <rFont val="Times New Roman"/>
        <family val="1"/>
      </rPr>
      <t>водоснабжения и водоотведения в МО «Город Гатчина»</t>
    </r>
  </si>
  <si>
    <t>Инфраструктурное развитие земельных участков на территории МО «Город Гатчина», предоставленных (предоставляемых) бесплатно гражданам  в соответствии с областным законом от 14.10.2008 № 105-оз »</t>
  </si>
  <si>
    <t>Выполнение мероприятий по градостроительной деятельности МО «Город Гатчина»</t>
  </si>
  <si>
    <t>ПЛАН на 2019 год (тыс. руб.)</t>
  </si>
  <si>
    <t>Обеспечение культурным досугом населения МО  «Город Гатчина»</t>
  </si>
  <si>
    <t>Создание условий для обеспечения реализации программы "Социальная поддержка отдельных категорий граждан в МО "Город Гатчина"</t>
  </si>
  <si>
    <t>Исполнение бюджетных ассигнований на реализацию муниципальных программ МО "Город Гатчина" за 2 квартал 2019г.</t>
  </si>
  <si>
    <t>ФАКТ за 2 квартал 2019 года (тыс. руб.)</t>
  </si>
  <si>
    <t>Социальная поддержка отдельных категорий граждан  в сфере оплаты  жилищно-коммунальных услуг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</si>
</sst>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.5"/>
      <name val="Times New Roman"/>
      <family val="1"/>
    </font>
    <font>
      <sz val="11.5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1">
    <xf numFmtId="0" fontId="0" fillId="0" borderId="0" xfId="0" applyAlignment="1">
      <alignment/>
    </xf>
    <xf numFmtId="172" fontId="4" fillId="0" borderId="0" xfId="0" applyNumberFormat="1" applyFont="1" applyFill="1" applyAlignment="1">
      <alignment vertical="center"/>
    </xf>
    <xf numFmtId="172" fontId="4" fillId="0" borderId="0" xfId="0" applyNumberFormat="1" applyFont="1" applyAlignment="1">
      <alignment vertical="center"/>
    </xf>
    <xf numFmtId="172" fontId="4" fillId="0" borderId="0" xfId="0" applyNumberFormat="1" applyFont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172" fontId="8" fillId="32" borderId="10" xfId="0" applyNumberFormat="1" applyFont="1" applyFill="1" applyBorder="1" applyAlignment="1">
      <alignment horizontal="center" vertical="center" wrapText="1"/>
    </xf>
    <xf numFmtId="172" fontId="8" fillId="4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4" fontId="8" fillId="4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 shrinkToFit="1"/>
    </xf>
    <xf numFmtId="172" fontId="6" fillId="0" borderId="10" xfId="0" applyNumberFormat="1" applyFont="1" applyBorder="1" applyAlignment="1">
      <alignment vertical="center" wrapText="1"/>
    </xf>
    <xf numFmtId="172" fontId="8" fillId="0" borderId="10" xfId="0" applyNumberFormat="1" applyFont="1" applyFill="1" applyBorder="1" applyAlignment="1">
      <alignment vertical="center" wrapText="1"/>
    </xf>
    <xf numFmtId="172" fontId="8" fillId="32" borderId="12" xfId="0" applyNumberFormat="1" applyFont="1" applyFill="1" applyBorder="1" applyAlignment="1">
      <alignment vertical="center" wrapText="1"/>
    </xf>
    <xf numFmtId="172" fontId="8" fillId="4" borderId="13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172" fontId="5" fillId="0" borderId="0" xfId="0" applyNumberFormat="1" applyFont="1" applyAlignment="1">
      <alignment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2" fontId="6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40"/>
  <sheetViews>
    <sheetView tabSelected="1" zoomScale="70" zoomScaleNormal="7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5" sqref="B35"/>
    </sheetView>
  </sheetViews>
  <sheetFormatPr defaultColWidth="9.140625" defaultRowHeight="12.75"/>
  <cols>
    <col min="1" max="1" width="55.28125" style="24" customWidth="1"/>
    <col min="2" max="2" width="18.140625" style="2" customWidth="1"/>
    <col min="3" max="3" width="14.7109375" style="2" customWidth="1"/>
    <col min="4" max="4" width="14.140625" style="2" customWidth="1"/>
    <col min="5" max="5" width="14.28125" style="2" customWidth="1"/>
    <col min="6" max="6" width="17.140625" style="2" customWidth="1"/>
    <col min="7" max="7" width="15.28125" style="2" customWidth="1"/>
    <col min="8" max="8" width="16.28125" style="2" customWidth="1"/>
    <col min="9" max="9" width="13.57421875" style="2" customWidth="1"/>
    <col min="10" max="10" width="14.421875" style="2" customWidth="1"/>
    <col min="11" max="11" width="16.8515625" style="2" customWidth="1"/>
    <col min="12" max="12" width="17.28125" style="2" customWidth="1"/>
    <col min="13" max="13" width="15.140625" style="2" customWidth="1"/>
    <col min="14" max="14" width="15.28125" style="3" customWidth="1"/>
    <col min="15" max="16384" width="9.140625" style="1" customWidth="1"/>
  </cols>
  <sheetData>
    <row r="1" spans="1:14" ht="18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19"/>
      <c r="B2" s="26" t="s">
        <v>42</v>
      </c>
      <c r="C2" s="26"/>
      <c r="D2" s="26"/>
      <c r="E2" s="26"/>
      <c r="F2" s="26"/>
      <c r="G2" s="5"/>
      <c r="H2" s="26" t="s">
        <v>46</v>
      </c>
      <c r="I2" s="26"/>
      <c r="J2" s="26"/>
      <c r="K2" s="26"/>
      <c r="L2" s="26"/>
      <c r="M2" s="5"/>
      <c r="N2" s="28" t="s">
        <v>5</v>
      </c>
    </row>
    <row r="3" spans="1:14" ht="15">
      <c r="A3" s="19"/>
      <c r="B3" s="26" t="s">
        <v>7</v>
      </c>
      <c r="C3" s="27"/>
      <c r="D3" s="27"/>
      <c r="E3" s="27"/>
      <c r="F3" s="27"/>
      <c r="G3" s="6"/>
      <c r="H3" s="26" t="s">
        <v>7</v>
      </c>
      <c r="I3" s="27"/>
      <c r="J3" s="27"/>
      <c r="K3" s="27"/>
      <c r="L3" s="27"/>
      <c r="M3" s="6"/>
      <c r="N3" s="29"/>
    </row>
    <row r="4" spans="1:14" ht="53.25" customHeight="1">
      <c r="A4" s="20" t="s">
        <v>0</v>
      </c>
      <c r="B4" s="7" t="s">
        <v>4</v>
      </c>
      <c r="C4" s="7" t="s">
        <v>8</v>
      </c>
      <c r="D4" s="7" t="s">
        <v>1</v>
      </c>
      <c r="E4" s="7" t="s">
        <v>2</v>
      </c>
      <c r="F4" s="7" t="s">
        <v>3</v>
      </c>
      <c r="G4" s="7" t="s">
        <v>38</v>
      </c>
      <c r="H4" s="8" t="s">
        <v>4</v>
      </c>
      <c r="I4" s="8" t="s">
        <v>8</v>
      </c>
      <c r="J4" s="8" t="s">
        <v>1</v>
      </c>
      <c r="K4" s="8" t="s">
        <v>2</v>
      </c>
      <c r="L4" s="8" t="s">
        <v>3</v>
      </c>
      <c r="M4" s="8" t="s">
        <v>38</v>
      </c>
      <c r="N4" s="30"/>
    </row>
    <row r="5" spans="1:14" ht="24" customHeight="1">
      <c r="A5" s="21" t="s">
        <v>6</v>
      </c>
      <c r="B5" s="9">
        <f>B6+B10+B14+B17+B22+B28+B32+B35+B38</f>
        <v>1248574.05</v>
      </c>
      <c r="C5" s="9">
        <f aca="true" t="shared" si="0" ref="C5:M5">C6+C10+C14+C17+C22+C28+C32+C35+C38</f>
        <v>838510.33</v>
      </c>
      <c r="D5" s="9">
        <f t="shared" si="0"/>
        <v>365545.38</v>
      </c>
      <c r="E5" s="9">
        <f t="shared" si="0"/>
        <v>23788.31</v>
      </c>
      <c r="F5" s="9">
        <f t="shared" si="0"/>
        <v>0</v>
      </c>
      <c r="G5" s="9">
        <f t="shared" si="0"/>
        <v>20730.030000000002</v>
      </c>
      <c r="H5" s="9">
        <f t="shared" si="0"/>
        <v>349616.3399999999</v>
      </c>
      <c r="I5" s="9">
        <f t="shared" si="0"/>
        <v>290396.22</v>
      </c>
      <c r="J5" s="9">
        <f t="shared" si="0"/>
        <v>54413.23</v>
      </c>
      <c r="K5" s="9">
        <f t="shared" si="0"/>
        <v>908.31</v>
      </c>
      <c r="L5" s="9">
        <f t="shared" si="0"/>
        <v>0</v>
      </c>
      <c r="M5" s="9">
        <f t="shared" si="0"/>
        <v>3898.58</v>
      </c>
      <c r="N5" s="9">
        <f aca="true" t="shared" si="1" ref="N5:N40">H5/B5*100</f>
        <v>28.001249905842577</v>
      </c>
    </row>
    <row r="6" spans="1:14" ht="43.5" customHeight="1">
      <c r="A6" s="22" t="s">
        <v>9</v>
      </c>
      <c r="B6" s="10">
        <f aca="true" t="shared" si="2" ref="B6:M6">B7+B8+B9</f>
        <v>39952.6</v>
      </c>
      <c r="C6" s="10">
        <f t="shared" si="2"/>
        <v>39952.6</v>
      </c>
      <c r="D6" s="10">
        <f t="shared" si="2"/>
        <v>0</v>
      </c>
      <c r="E6" s="10">
        <f t="shared" si="2"/>
        <v>0</v>
      </c>
      <c r="F6" s="10">
        <f t="shared" si="2"/>
        <v>0</v>
      </c>
      <c r="G6" s="10">
        <f t="shared" si="2"/>
        <v>0</v>
      </c>
      <c r="H6" s="10">
        <f t="shared" si="2"/>
        <v>17602.53</v>
      </c>
      <c r="I6" s="10">
        <f t="shared" si="2"/>
        <v>17602.53</v>
      </c>
      <c r="J6" s="10">
        <f t="shared" si="2"/>
        <v>0</v>
      </c>
      <c r="K6" s="10">
        <f t="shared" si="2"/>
        <v>0</v>
      </c>
      <c r="L6" s="10">
        <f t="shared" si="2"/>
        <v>0</v>
      </c>
      <c r="M6" s="10">
        <f t="shared" si="2"/>
        <v>0</v>
      </c>
      <c r="N6" s="10">
        <f t="shared" si="1"/>
        <v>44.05853436322042</v>
      </c>
    </row>
    <row r="7" spans="1:14" ht="49.5" customHeight="1">
      <c r="A7" s="16" t="s">
        <v>47</v>
      </c>
      <c r="B7" s="11">
        <f>C7+D7+E7+F7+G7</f>
        <v>18540</v>
      </c>
      <c r="C7" s="11">
        <v>18540</v>
      </c>
      <c r="D7" s="12">
        <v>0</v>
      </c>
      <c r="E7" s="12">
        <v>0</v>
      </c>
      <c r="F7" s="12">
        <v>0</v>
      </c>
      <c r="G7" s="12">
        <v>0</v>
      </c>
      <c r="H7" s="11">
        <f aca="true" t="shared" si="3" ref="H7:H12">I7+J7+K7+L7+M7</f>
        <v>8590.5</v>
      </c>
      <c r="I7" s="11">
        <v>8590.5</v>
      </c>
      <c r="J7" s="12">
        <v>0</v>
      </c>
      <c r="K7" s="12">
        <v>0</v>
      </c>
      <c r="L7" s="12">
        <v>0</v>
      </c>
      <c r="M7" s="12">
        <v>0</v>
      </c>
      <c r="N7" s="12">
        <f t="shared" si="1"/>
        <v>46.33495145631068</v>
      </c>
    </row>
    <row r="8" spans="1:14" ht="41.25" customHeight="1">
      <c r="A8" s="16" t="s">
        <v>10</v>
      </c>
      <c r="B8" s="11">
        <f>C8+D8+E8+F8+G8</f>
        <v>5908.2</v>
      </c>
      <c r="C8" s="11">
        <v>5908.2</v>
      </c>
      <c r="D8" s="12">
        <v>0</v>
      </c>
      <c r="E8" s="12">
        <v>0</v>
      </c>
      <c r="F8" s="12">
        <v>0</v>
      </c>
      <c r="G8" s="12">
        <v>0</v>
      </c>
      <c r="H8" s="11">
        <f t="shared" si="3"/>
        <v>2735.28</v>
      </c>
      <c r="I8" s="11">
        <v>2735.28</v>
      </c>
      <c r="J8" s="12">
        <v>0</v>
      </c>
      <c r="K8" s="12">
        <v>0</v>
      </c>
      <c r="L8" s="12">
        <v>0</v>
      </c>
      <c r="M8" s="12">
        <v>0</v>
      </c>
      <c r="N8" s="12">
        <f t="shared" si="1"/>
        <v>46.29633390880471</v>
      </c>
    </row>
    <row r="9" spans="1:14" ht="50.25">
      <c r="A9" s="16" t="s">
        <v>44</v>
      </c>
      <c r="B9" s="12">
        <f>C9+D9+E9+F9+G9</f>
        <v>15504.4</v>
      </c>
      <c r="C9" s="12">
        <v>15504.4</v>
      </c>
      <c r="D9" s="12">
        <v>0</v>
      </c>
      <c r="E9" s="12">
        <v>0</v>
      </c>
      <c r="F9" s="12">
        <v>0</v>
      </c>
      <c r="G9" s="12">
        <v>0</v>
      </c>
      <c r="H9" s="12">
        <f t="shared" si="3"/>
        <v>6276.75</v>
      </c>
      <c r="I9" s="12">
        <v>6276.75</v>
      </c>
      <c r="J9" s="12">
        <v>0</v>
      </c>
      <c r="K9" s="12">
        <v>0</v>
      </c>
      <c r="L9" s="12">
        <v>0</v>
      </c>
      <c r="M9" s="12">
        <v>0</v>
      </c>
      <c r="N9" s="12">
        <f t="shared" si="1"/>
        <v>40.48366915198267</v>
      </c>
    </row>
    <row r="10" spans="1:14" ht="54" customHeight="1">
      <c r="A10" s="22" t="s">
        <v>15</v>
      </c>
      <c r="B10" s="10">
        <f aca="true" t="shared" si="4" ref="B10:G10">B11+B12+B13</f>
        <v>111100.51999999999</v>
      </c>
      <c r="C10" s="13">
        <f t="shared" si="4"/>
        <v>106359.54</v>
      </c>
      <c r="D10" s="14">
        <f t="shared" si="4"/>
        <v>2550</v>
      </c>
      <c r="E10" s="10">
        <f t="shared" si="4"/>
        <v>0</v>
      </c>
      <c r="F10" s="10">
        <f t="shared" si="4"/>
        <v>0</v>
      </c>
      <c r="G10" s="10">
        <f t="shared" si="4"/>
        <v>2190.98</v>
      </c>
      <c r="H10" s="10">
        <f t="shared" si="3"/>
        <v>37078.76</v>
      </c>
      <c r="I10" s="10">
        <f>SUM(I11:I13)</f>
        <v>36316.68</v>
      </c>
      <c r="J10" s="15">
        <f>SUM(J11:J13)</f>
        <v>0</v>
      </c>
      <c r="K10" s="10">
        <f>SUM(K11:K13)</f>
        <v>0</v>
      </c>
      <c r="L10" s="10">
        <f>SUM(L11:L13)</f>
        <v>0</v>
      </c>
      <c r="M10" s="10">
        <f>M11+M12+M13</f>
        <v>762.08</v>
      </c>
      <c r="N10" s="10">
        <f t="shared" si="1"/>
        <v>33.37406521589639</v>
      </c>
    </row>
    <row r="11" spans="1:14" ht="36" customHeight="1">
      <c r="A11" s="16" t="s">
        <v>11</v>
      </c>
      <c r="B11" s="12">
        <f>C11+D11+E11+F11+G11</f>
        <v>8513.5</v>
      </c>
      <c r="C11" s="12">
        <v>6950</v>
      </c>
      <c r="D11" s="12">
        <v>0</v>
      </c>
      <c r="E11" s="12">
        <v>0</v>
      </c>
      <c r="F11" s="12">
        <v>0</v>
      </c>
      <c r="G11" s="12">
        <v>1563.5</v>
      </c>
      <c r="H11" s="12">
        <f t="shared" si="3"/>
        <v>3388.09</v>
      </c>
      <c r="I11" s="12">
        <v>2777.76</v>
      </c>
      <c r="J11" s="12">
        <v>0</v>
      </c>
      <c r="K11" s="12">
        <v>0</v>
      </c>
      <c r="L11" s="12">
        <v>0</v>
      </c>
      <c r="M11" s="12">
        <v>610.33</v>
      </c>
      <c r="N11" s="12">
        <f t="shared" si="1"/>
        <v>39.796675867739474</v>
      </c>
    </row>
    <row r="12" spans="1:14" ht="30" customHeight="1">
      <c r="A12" s="16" t="s">
        <v>13</v>
      </c>
      <c r="B12" s="11">
        <f>C12+D12+E12+F12+G12</f>
        <v>8000.620000000001</v>
      </c>
      <c r="C12" s="12">
        <v>7373.14</v>
      </c>
      <c r="D12" s="12">
        <v>0</v>
      </c>
      <c r="E12" s="12">
        <v>0</v>
      </c>
      <c r="F12" s="12">
        <v>0</v>
      </c>
      <c r="G12" s="11">
        <v>627.48</v>
      </c>
      <c r="H12" s="11">
        <f t="shared" si="3"/>
        <v>2346.38</v>
      </c>
      <c r="I12" s="11">
        <v>2194.63</v>
      </c>
      <c r="J12" s="12">
        <v>0</v>
      </c>
      <c r="K12" s="12">
        <v>0</v>
      </c>
      <c r="L12" s="12">
        <v>0</v>
      </c>
      <c r="M12" s="11">
        <v>151.75</v>
      </c>
      <c r="N12" s="12">
        <f t="shared" si="1"/>
        <v>29.32747712052316</v>
      </c>
    </row>
    <row r="13" spans="1:14" ht="54" customHeight="1">
      <c r="A13" s="16" t="s">
        <v>12</v>
      </c>
      <c r="B13" s="11">
        <f>C13+D13+E13+F13+G13</f>
        <v>94586.4</v>
      </c>
      <c r="C13" s="12">
        <v>92036.4</v>
      </c>
      <c r="D13" s="12">
        <v>2550</v>
      </c>
      <c r="E13" s="12">
        <v>0</v>
      </c>
      <c r="F13" s="12">
        <v>0</v>
      </c>
      <c r="G13" s="11">
        <v>0</v>
      </c>
      <c r="H13" s="11">
        <f>I13+J13+K13+L13+M13</f>
        <v>31344.29</v>
      </c>
      <c r="I13" s="12">
        <v>31344.29</v>
      </c>
      <c r="J13" s="12">
        <v>0</v>
      </c>
      <c r="K13" s="12">
        <v>0</v>
      </c>
      <c r="L13" s="12">
        <v>0</v>
      </c>
      <c r="M13" s="12">
        <v>0</v>
      </c>
      <c r="N13" s="12">
        <f t="shared" si="1"/>
        <v>33.13826300609813</v>
      </c>
    </row>
    <row r="14" spans="1:14" ht="41.25" customHeight="1">
      <c r="A14" s="22" t="s">
        <v>14</v>
      </c>
      <c r="B14" s="13">
        <f aca="true" t="shared" si="5" ref="B14:M14">B15+B16</f>
        <v>223694.39</v>
      </c>
      <c r="C14" s="10">
        <f t="shared" si="5"/>
        <v>182045.09</v>
      </c>
      <c r="D14" s="10">
        <f t="shared" si="5"/>
        <v>39299.3</v>
      </c>
      <c r="E14" s="10">
        <f t="shared" si="5"/>
        <v>0</v>
      </c>
      <c r="F14" s="10">
        <f t="shared" si="5"/>
        <v>0</v>
      </c>
      <c r="G14" s="10">
        <f t="shared" si="5"/>
        <v>2350</v>
      </c>
      <c r="H14" s="10">
        <f t="shared" si="5"/>
        <v>121317.83000000002</v>
      </c>
      <c r="I14" s="10">
        <f t="shared" si="5"/>
        <v>100902.48000000001</v>
      </c>
      <c r="J14" s="10">
        <f t="shared" si="5"/>
        <v>18615.35</v>
      </c>
      <c r="K14" s="10">
        <f t="shared" si="5"/>
        <v>0</v>
      </c>
      <c r="L14" s="10">
        <f t="shared" si="5"/>
        <v>0</v>
      </c>
      <c r="M14" s="10">
        <f t="shared" si="5"/>
        <v>1800</v>
      </c>
      <c r="N14" s="10">
        <f t="shared" si="1"/>
        <v>54.23373827121905</v>
      </c>
    </row>
    <row r="15" spans="1:14" ht="48" customHeight="1">
      <c r="A15" s="16" t="s">
        <v>16</v>
      </c>
      <c r="B15" s="11">
        <f>C15+D15+E15+F15+G15</f>
        <v>13555</v>
      </c>
      <c r="C15" s="12">
        <v>11205</v>
      </c>
      <c r="D15" s="12">
        <v>0</v>
      </c>
      <c r="E15" s="12">
        <v>0</v>
      </c>
      <c r="F15" s="12">
        <v>0</v>
      </c>
      <c r="G15" s="12">
        <v>2350</v>
      </c>
      <c r="H15" s="12">
        <f aca="true" t="shared" si="6" ref="H15:H21">I15+J15+K15+L15+M15</f>
        <v>6951.38</v>
      </c>
      <c r="I15" s="12">
        <v>5151.38</v>
      </c>
      <c r="J15" s="12">
        <v>0</v>
      </c>
      <c r="K15" s="12">
        <v>0</v>
      </c>
      <c r="L15" s="12">
        <v>0</v>
      </c>
      <c r="M15" s="12">
        <v>1800</v>
      </c>
      <c r="N15" s="12">
        <f t="shared" si="1"/>
        <v>51.28277388417558</v>
      </c>
    </row>
    <row r="16" spans="1:14" ht="44.25" customHeight="1">
      <c r="A16" s="16" t="s">
        <v>43</v>
      </c>
      <c r="B16" s="11">
        <f>C16+D16+E16+F16+G16</f>
        <v>210139.39</v>
      </c>
      <c r="C16" s="12">
        <v>170840.09</v>
      </c>
      <c r="D16" s="12">
        <v>39299.3</v>
      </c>
      <c r="E16" s="12">
        <v>0</v>
      </c>
      <c r="F16" s="12">
        <v>0</v>
      </c>
      <c r="G16" s="12">
        <v>0</v>
      </c>
      <c r="H16" s="12">
        <f t="shared" si="6"/>
        <v>114366.45000000001</v>
      </c>
      <c r="I16" s="12">
        <v>95751.1</v>
      </c>
      <c r="J16" s="12">
        <v>18615.35</v>
      </c>
      <c r="K16" s="12">
        <v>0</v>
      </c>
      <c r="L16" s="12">
        <v>0</v>
      </c>
      <c r="M16" s="12">
        <v>0</v>
      </c>
      <c r="N16" s="12">
        <f t="shared" si="1"/>
        <v>54.424089648304395</v>
      </c>
    </row>
    <row r="17" spans="1:14" ht="54" customHeight="1">
      <c r="A17" s="22" t="s">
        <v>17</v>
      </c>
      <c r="B17" s="13">
        <f aca="true" t="shared" si="7" ref="B17:G17">B18+B19+B20+B21</f>
        <v>36604.56</v>
      </c>
      <c r="C17" s="10">
        <f t="shared" si="7"/>
        <v>27500</v>
      </c>
      <c r="D17" s="15">
        <f t="shared" si="7"/>
        <v>8196.25</v>
      </c>
      <c r="E17" s="10">
        <f t="shared" si="7"/>
        <v>908.31</v>
      </c>
      <c r="F17" s="10">
        <f t="shared" si="7"/>
        <v>0</v>
      </c>
      <c r="G17" s="10">
        <f t="shared" si="7"/>
        <v>0</v>
      </c>
      <c r="H17" s="10">
        <f t="shared" si="6"/>
        <v>9827.23</v>
      </c>
      <c r="I17" s="10">
        <f>I18+I19+I20+I21</f>
        <v>722.67</v>
      </c>
      <c r="J17" s="15">
        <f>J18+J19+J20+J21</f>
        <v>8196.25</v>
      </c>
      <c r="K17" s="10">
        <f>K18+K19+K20+K21</f>
        <v>908.31</v>
      </c>
      <c r="L17" s="10">
        <f>L18+L19+L20+L21</f>
        <v>0</v>
      </c>
      <c r="M17" s="10">
        <f>M18+M19+M20+M21</f>
        <v>0</v>
      </c>
      <c r="N17" s="10">
        <f t="shared" si="1"/>
        <v>26.84701031784018</v>
      </c>
    </row>
    <row r="18" spans="1:14" ht="54" customHeight="1">
      <c r="A18" s="16" t="s">
        <v>18</v>
      </c>
      <c r="B18" s="11">
        <f>C18+D18+E18+F18</f>
        <v>9654.56</v>
      </c>
      <c r="C18" s="12">
        <v>550</v>
      </c>
      <c r="D18" s="12">
        <v>8196.25</v>
      </c>
      <c r="E18" s="12">
        <v>908.31</v>
      </c>
      <c r="F18" s="12">
        <v>0</v>
      </c>
      <c r="G18" s="12">
        <v>0</v>
      </c>
      <c r="H18" s="12">
        <f t="shared" si="6"/>
        <v>9593.85</v>
      </c>
      <c r="I18" s="12">
        <v>489.29</v>
      </c>
      <c r="J18" s="12">
        <v>8196.25</v>
      </c>
      <c r="K18" s="12">
        <v>908.31</v>
      </c>
      <c r="L18" s="12">
        <v>0</v>
      </c>
      <c r="M18" s="12">
        <v>0</v>
      </c>
      <c r="N18" s="12">
        <f t="shared" si="1"/>
        <v>99.37117797185994</v>
      </c>
    </row>
    <row r="19" spans="1:14" ht="39" customHeight="1">
      <c r="A19" s="16" t="s">
        <v>19</v>
      </c>
      <c r="B19" s="12">
        <f>C19+D19+E19+F19</f>
        <v>21950</v>
      </c>
      <c r="C19" s="12">
        <v>21950</v>
      </c>
      <c r="D19" s="12">
        <v>0</v>
      </c>
      <c r="E19" s="12">
        <v>0</v>
      </c>
      <c r="F19" s="12">
        <v>0</v>
      </c>
      <c r="G19" s="12">
        <v>0</v>
      </c>
      <c r="H19" s="12">
        <f t="shared" si="6"/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f t="shared" si="1"/>
        <v>0</v>
      </c>
    </row>
    <row r="20" spans="1:14" ht="54.75" customHeight="1">
      <c r="A20" s="16" t="s">
        <v>20</v>
      </c>
      <c r="B20" s="12">
        <f>C20+D20+E20+F20</f>
        <v>3000</v>
      </c>
      <c r="C20" s="12">
        <v>3000</v>
      </c>
      <c r="D20" s="12">
        <v>0</v>
      </c>
      <c r="E20" s="12">
        <v>0</v>
      </c>
      <c r="F20" s="12">
        <v>0</v>
      </c>
      <c r="G20" s="12">
        <v>0</v>
      </c>
      <c r="H20" s="12">
        <f t="shared" si="6"/>
        <v>141.35</v>
      </c>
      <c r="I20" s="12">
        <v>141.35</v>
      </c>
      <c r="J20" s="12">
        <v>0</v>
      </c>
      <c r="K20" s="12">
        <v>0</v>
      </c>
      <c r="L20" s="12">
        <v>0</v>
      </c>
      <c r="M20" s="12">
        <v>0</v>
      </c>
      <c r="N20" s="12">
        <f t="shared" si="1"/>
        <v>4.711666666666667</v>
      </c>
    </row>
    <row r="21" spans="1:14" ht="96" customHeight="1">
      <c r="A21" s="16" t="s">
        <v>21</v>
      </c>
      <c r="B21" s="12">
        <f>C21+D21+E21+F21</f>
        <v>2000</v>
      </c>
      <c r="C21" s="12">
        <v>2000</v>
      </c>
      <c r="D21" s="12">
        <v>0</v>
      </c>
      <c r="E21" s="12">
        <v>0</v>
      </c>
      <c r="F21" s="12">
        <v>0</v>
      </c>
      <c r="G21" s="12">
        <v>0</v>
      </c>
      <c r="H21" s="12">
        <f t="shared" si="6"/>
        <v>92.03</v>
      </c>
      <c r="I21" s="12">
        <v>92.03</v>
      </c>
      <c r="J21" s="12">
        <v>0</v>
      </c>
      <c r="K21" s="12">
        <v>0</v>
      </c>
      <c r="L21" s="12">
        <v>0</v>
      </c>
      <c r="M21" s="12">
        <v>0</v>
      </c>
      <c r="N21" s="12">
        <f t="shared" si="1"/>
        <v>4.6015</v>
      </c>
    </row>
    <row r="22" spans="1:14" ht="78" customHeight="1">
      <c r="A22" s="22" t="s">
        <v>22</v>
      </c>
      <c r="B22" s="10">
        <f aca="true" t="shared" si="8" ref="B22:M22">B23+B24+B25+B26+B27</f>
        <v>524924.38</v>
      </c>
      <c r="C22" s="10">
        <f t="shared" si="8"/>
        <v>391153.46</v>
      </c>
      <c r="D22" s="10">
        <f t="shared" si="8"/>
        <v>118929.82</v>
      </c>
      <c r="E22" s="10">
        <f t="shared" si="8"/>
        <v>0</v>
      </c>
      <c r="F22" s="10">
        <f t="shared" si="8"/>
        <v>0</v>
      </c>
      <c r="G22" s="10">
        <f t="shared" si="8"/>
        <v>14841.1</v>
      </c>
      <c r="H22" s="13">
        <f t="shared" si="8"/>
        <v>152309.37999999998</v>
      </c>
      <c r="I22" s="13">
        <f t="shared" si="8"/>
        <v>127513.01</v>
      </c>
      <c r="J22" s="10">
        <f t="shared" si="8"/>
        <v>23459.87</v>
      </c>
      <c r="K22" s="10">
        <f t="shared" si="8"/>
        <v>0</v>
      </c>
      <c r="L22" s="10">
        <f t="shared" si="8"/>
        <v>0</v>
      </c>
      <c r="M22" s="10">
        <f t="shared" si="8"/>
        <v>1336.5</v>
      </c>
      <c r="N22" s="10">
        <f t="shared" si="1"/>
        <v>29.0154898120754</v>
      </c>
    </row>
    <row r="23" spans="1:14" ht="57.75" customHeight="1">
      <c r="A23" s="18" t="s">
        <v>23</v>
      </c>
      <c r="B23" s="12">
        <f>C23+D23+E23+F23+G23</f>
        <v>166243.23</v>
      </c>
      <c r="C23" s="12">
        <v>166243.23</v>
      </c>
      <c r="D23" s="12">
        <v>0</v>
      </c>
      <c r="E23" s="12">
        <v>0</v>
      </c>
      <c r="F23" s="12">
        <v>0</v>
      </c>
      <c r="G23" s="12">
        <v>0</v>
      </c>
      <c r="H23" s="11">
        <f>I23+J23+K23+L23+M23</f>
        <v>81697.79</v>
      </c>
      <c r="I23" s="11">
        <v>81697.79</v>
      </c>
      <c r="J23" s="12">
        <v>0</v>
      </c>
      <c r="K23" s="12">
        <v>0</v>
      </c>
      <c r="L23" s="12">
        <v>0</v>
      </c>
      <c r="M23" s="12">
        <v>0</v>
      </c>
      <c r="N23" s="12">
        <f t="shared" si="1"/>
        <v>49.14352903273113</v>
      </c>
    </row>
    <row r="24" spans="1:14" ht="42" customHeight="1">
      <c r="A24" s="17" t="s">
        <v>24</v>
      </c>
      <c r="B24" s="12">
        <f>C24+D24+E24+F24+G24</f>
        <v>102165.65</v>
      </c>
      <c r="C24" s="12">
        <v>94170.15</v>
      </c>
      <c r="D24" s="12">
        <v>7835.5</v>
      </c>
      <c r="E24" s="12">
        <v>0</v>
      </c>
      <c r="F24" s="12">
        <v>0</v>
      </c>
      <c r="G24" s="12">
        <v>160</v>
      </c>
      <c r="H24" s="11">
        <f>I24+J24+K24+L24+M24</f>
        <v>44503.44</v>
      </c>
      <c r="I24" s="11">
        <v>44503.44</v>
      </c>
      <c r="J24" s="12">
        <v>0</v>
      </c>
      <c r="K24" s="12">
        <v>0</v>
      </c>
      <c r="L24" s="12">
        <v>0</v>
      </c>
      <c r="M24" s="12">
        <v>0</v>
      </c>
      <c r="N24" s="12">
        <f t="shared" si="1"/>
        <v>43.560081103580316</v>
      </c>
    </row>
    <row r="25" spans="1:14" ht="38.25" customHeight="1">
      <c r="A25" s="16" t="s">
        <v>25</v>
      </c>
      <c r="B25" s="12">
        <f>C25+D25+E25+F25+G25</f>
        <v>23086.13</v>
      </c>
      <c r="C25" s="12">
        <v>23086.13</v>
      </c>
      <c r="D25" s="12">
        <v>0</v>
      </c>
      <c r="E25" s="12">
        <v>0</v>
      </c>
      <c r="F25" s="12">
        <v>0</v>
      </c>
      <c r="G25" s="12">
        <v>0</v>
      </c>
      <c r="H25" s="11">
        <f>I25+J25+K25+L25+M25</f>
        <v>0</v>
      </c>
      <c r="I25" s="11">
        <v>0</v>
      </c>
      <c r="J25" s="12">
        <v>0</v>
      </c>
      <c r="K25" s="12">
        <v>0</v>
      </c>
      <c r="L25" s="12">
        <v>0</v>
      </c>
      <c r="M25" s="12">
        <v>0</v>
      </c>
      <c r="N25" s="12">
        <f t="shared" si="1"/>
        <v>0</v>
      </c>
    </row>
    <row r="26" spans="1:14" ht="36" customHeight="1">
      <c r="A26" s="17" t="s">
        <v>26</v>
      </c>
      <c r="B26" s="12">
        <f>C26+D26+E26+F26+G26</f>
        <v>147527.52000000002</v>
      </c>
      <c r="C26" s="12">
        <v>51303.95</v>
      </c>
      <c r="D26" s="12">
        <v>84887.07</v>
      </c>
      <c r="E26" s="12">
        <v>0</v>
      </c>
      <c r="F26" s="12">
        <v>0</v>
      </c>
      <c r="G26" s="12">
        <v>11336.5</v>
      </c>
      <c r="H26" s="11">
        <f>I26+J26+K26+L26+M26</f>
        <v>25848.16</v>
      </c>
      <c r="I26" s="11">
        <v>1051.79</v>
      </c>
      <c r="J26" s="12">
        <v>23459.87</v>
      </c>
      <c r="K26" s="12">
        <v>0</v>
      </c>
      <c r="L26" s="12">
        <v>0</v>
      </c>
      <c r="M26" s="12">
        <v>1336.5</v>
      </c>
      <c r="N26" s="12">
        <f t="shared" si="1"/>
        <v>17.52090728563728</v>
      </c>
    </row>
    <row r="27" spans="1:15" ht="72.75" customHeight="1">
      <c r="A27" s="17" t="s">
        <v>27</v>
      </c>
      <c r="B27" s="12">
        <f>C27+D27+E27+F27+G27</f>
        <v>85901.85</v>
      </c>
      <c r="C27" s="11">
        <v>56350</v>
      </c>
      <c r="D27" s="11">
        <v>26207.25</v>
      </c>
      <c r="E27" s="12">
        <v>0</v>
      </c>
      <c r="F27" s="12">
        <v>0</v>
      </c>
      <c r="G27" s="12">
        <v>3344.6</v>
      </c>
      <c r="H27" s="11">
        <f>SUM(I27:L27)</f>
        <v>259.99</v>
      </c>
      <c r="I27" s="11">
        <v>259.99</v>
      </c>
      <c r="J27" s="12">
        <v>0</v>
      </c>
      <c r="K27" s="12">
        <v>0</v>
      </c>
      <c r="L27" s="12">
        <v>0</v>
      </c>
      <c r="M27" s="12">
        <v>0</v>
      </c>
      <c r="N27" s="12">
        <f t="shared" si="1"/>
        <v>0.3026593722952416</v>
      </c>
      <c r="O27" s="4"/>
    </row>
    <row r="28" spans="1:14" ht="100.5" customHeight="1">
      <c r="A28" s="22" t="s">
        <v>28</v>
      </c>
      <c r="B28" s="10">
        <f aca="true" t="shared" si="9" ref="B28:M28">B29+B30+B31</f>
        <v>218269.11</v>
      </c>
      <c r="C28" s="10">
        <f t="shared" si="9"/>
        <v>71573.34</v>
      </c>
      <c r="D28" s="10">
        <f t="shared" si="9"/>
        <v>145347.82</v>
      </c>
      <c r="E28" s="10">
        <f t="shared" si="9"/>
        <v>0</v>
      </c>
      <c r="F28" s="10">
        <f t="shared" si="9"/>
        <v>0</v>
      </c>
      <c r="G28" s="13">
        <f t="shared" si="9"/>
        <v>1347.95</v>
      </c>
      <c r="H28" s="13">
        <f t="shared" si="9"/>
        <v>9401.97</v>
      </c>
      <c r="I28" s="10">
        <f t="shared" si="9"/>
        <v>5260.209999999999</v>
      </c>
      <c r="J28" s="10">
        <f t="shared" si="9"/>
        <v>4141.76</v>
      </c>
      <c r="K28" s="10">
        <f t="shared" si="9"/>
        <v>0</v>
      </c>
      <c r="L28" s="10">
        <f t="shared" si="9"/>
        <v>0</v>
      </c>
      <c r="M28" s="10">
        <f t="shared" si="9"/>
        <v>0</v>
      </c>
      <c r="N28" s="10">
        <f t="shared" si="1"/>
        <v>4.307512867945445</v>
      </c>
    </row>
    <row r="29" spans="1:14" ht="55.5" customHeight="1">
      <c r="A29" s="23" t="s">
        <v>39</v>
      </c>
      <c r="B29" s="11">
        <f>C29+D29+E29+F29+G29</f>
        <v>86029.45</v>
      </c>
      <c r="C29" s="12">
        <v>47983.68</v>
      </c>
      <c r="D29" s="12">
        <v>36697.82</v>
      </c>
      <c r="E29" s="12">
        <v>0</v>
      </c>
      <c r="F29" s="12">
        <v>0</v>
      </c>
      <c r="G29" s="12">
        <v>1347.95</v>
      </c>
      <c r="H29" s="12">
        <f>I29+J29+K29+L29+M29</f>
        <v>4508.4</v>
      </c>
      <c r="I29" s="12">
        <v>4508.4</v>
      </c>
      <c r="J29" s="12">
        <v>0</v>
      </c>
      <c r="K29" s="12">
        <v>0</v>
      </c>
      <c r="L29" s="12">
        <v>0</v>
      </c>
      <c r="M29" s="12">
        <v>0</v>
      </c>
      <c r="N29" s="12">
        <f t="shared" si="1"/>
        <v>5.240531004208442</v>
      </c>
    </row>
    <row r="30" spans="1:14" ht="33">
      <c r="A30" s="23" t="s">
        <v>29</v>
      </c>
      <c r="B30" s="11">
        <f>C30+D30+E30+F30</f>
        <v>6319.66</v>
      </c>
      <c r="C30" s="12">
        <v>6319.66</v>
      </c>
      <c r="D30" s="12">
        <v>0</v>
      </c>
      <c r="E30" s="12">
        <v>0</v>
      </c>
      <c r="F30" s="12">
        <v>0</v>
      </c>
      <c r="G30" s="12">
        <v>0</v>
      </c>
      <c r="H30" s="12">
        <f>I30+J30+K30+L30+M30</f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f t="shared" si="1"/>
        <v>0</v>
      </c>
    </row>
    <row r="31" spans="1:14" ht="57.75" customHeight="1">
      <c r="A31" s="16" t="s">
        <v>30</v>
      </c>
      <c r="B31" s="12">
        <f>C31+D31+E31+F31+G31</f>
        <v>125920</v>
      </c>
      <c r="C31" s="12">
        <v>17270</v>
      </c>
      <c r="D31" s="12">
        <v>108650</v>
      </c>
      <c r="E31" s="12">
        <v>0</v>
      </c>
      <c r="F31" s="12">
        <v>0</v>
      </c>
      <c r="G31" s="12">
        <v>0</v>
      </c>
      <c r="H31" s="12">
        <f>I31+J31+K31+L31+M31</f>
        <v>4893.57</v>
      </c>
      <c r="I31" s="12">
        <v>751.81</v>
      </c>
      <c r="J31" s="12">
        <v>4141.76</v>
      </c>
      <c r="K31" s="12">
        <v>0</v>
      </c>
      <c r="L31" s="12">
        <v>0</v>
      </c>
      <c r="M31" s="12">
        <v>0</v>
      </c>
      <c r="N31" s="12">
        <f t="shared" si="1"/>
        <v>3.8862531766200763</v>
      </c>
    </row>
    <row r="32" spans="1:14" ht="54" customHeight="1">
      <c r="A32" s="22" t="s">
        <v>31</v>
      </c>
      <c r="B32" s="10">
        <f aca="true" t="shared" si="10" ref="B32:M32">SUM(B33:B34)</f>
        <v>6460</v>
      </c>
      <c r="C32" s="10">
        <f t="shared" si="10"/>
        <v>6460</v>
      </c>
      <c r="D32" s="10">
        <f t="shared" si="10"/>
        <v>0</v>
      </c>
      <c r="E32" s="10">
        <f t="shared" si="10"/>
        <v>0</v>
      </c>
      <c r="F32" s="10">
        <f t="shared" si="10"/>
        <v>0</v>
      </c>
      <c r="G32" s="10">
        <f t="shared" si="10"/>
        <v>0</v>
      </c>
      <c r="H32" s="10">
        <f t="shared" si="10"/>
        <v>1584.54</v>
      </c>
      <c r="I32" s="10">
        <f t="shared" si="10"/>
        <v>1584.54</v>
      </c>
      <c r="J32" s="10">
        <f t="shared" si="10"/>
        <v>0</v>
      </c>
      <c r="K32" s="10">
        <f t="shared" si="10"/>
        <v>0</v>
      </c>
      <c r="L32" s="10">
        <f t="shared" si="10"/>
        <v>0</v>
      </c>
      <c r="M32" s="10">
        <f t="shared" si="10"/>
        <v>0</v>
      </c>
      <c r="N32" s="10">
        <f t="shared" si="1"/>
        <v>24.528482972136224</v>
      </c>
    </row>
    <row r="33" spans="1:14" ht="34.5" customHeight="1">
      <c r="A33" s="16" t="s">
        <v>32</v>
      </c>
      <c r="B33" s="12">
        <f>C33+D33+E33+F33</f>
        <v>1880</v>
      </c>
      <c r="C33" s="12">
        <v>1880</v>
      </c>
      <c r="D33" s="12">
        <v>0</v>
      </c>
      <c r="E33" s="12">
        <v>0</v>
      </c>
      <c r="F33" s="12">
        <v>0</v>
      </c>
      <c r="G33" s="12">
        <v>0</v>
      </c>
      <c r="H33" s="12">
        <f>SUM(I33,J33)</f>
        <v>374.24</v>
      </c>
      <c r="I33" s="12">
        <v>374.24</v>
      </c>
      <c r="J33" s="12">
        <v>0</v>
      </c>
      <c r="K33" s="12">
        <v>0</v>
      </c>
      <c r="L33" s="12">
        <v>0</v>
      </c>
      <c r="M33" s="12">
        <v>0</v>
      </c>
      <c r="N33" s="12">
        <f t="shared" si="1"/>
        <v>19.906382978723407</v>
      </c>
    </row>
    <row r="34" spans="1:14" ht="26.25" customHeight="1">
      <c r="A34" s="16" t="s">
        <v>33</v>
      </c>
      <c r="B34" s="12">
        <f>C34+D34+E34+F34</f>
        <v>4580</v>
      </c>
      <c r="C34" s="12">
        <v>4580</v>
      </c>
      <c r="D34" s="12">
        <v>0</v>
      </c>
      <c r="E34" s="12">
        <v>0</v>
      </c>
      <c r="F34" s="12">
        <v>0</v>
      </c>
      <c r="G34" s="12">
        <v>0</v>
      </c>
      <c r="H34" s="11">
        <f>SUM(I34,J34)</f>
        <v>1210.3</v>
      </c>
      <c r="I34" s="11">
        <v>1210.3</v>
      </c>
      <c r="J34" s="12">
        <v>0</v>
      </c>
      <c r="K34" s="12">
        <v>0</v>
      </c>
      <c r="L34" s="12">
        <v>0</v>
      </c>
      <c r="M34" s="12">
        <v>0</v>
      </c>
      <c r="N34" s="12">
        <f t="shared" si="1"/>
        <v>26.425764192139738</v>
      </c>
    </row>
    <row r="35" spans="1:14" ht="60" customHeight="1">
      <c r="A35" s="22" t="s">
        <v>34</v>
      </c>
      <c r="B35" s="13">
        <f>C35+D35+E35+F35</f>
        <v>17233.49</v>
      </c>
      <c r="C35" s="10">
        <f aca="true" t="shared" si="11" ref="C35:M35">SUM(C36:C37)</f>
        <v>8131.3</v>
      </c>
      <c r="D35" s="15">
        <f t="shared" si="11"/>
        <v>9102.19</v>
      </c>
      <c r="E35" s="10">
        <f t="shared" si="11"/>
        <v>0</v>
      </c>
      <c r="F35" s="10">
        <f t="shared" si="11"/>
        <v>0</v>
      </c>
      <c r="G35" s="10">
        <f t="shared" si="11"/>
        <v>0</v>
      </c>
      <c r="H35" s="10">
        <f t="shared" si="11"/>
        <v>494.1</v>
      </c>
      <c r="I35" s="10">
        <f t="shared" si="11"/>
        <v>494.1</v>
      </c>
      <c r="J35" s="15">
        <f t="shared" si="11"/>
        <v>0</v>
      </c>
      <c r="K35" s="10">
        <f t="shared" si="11"/>
        <v>0</v>
      </c>
      <c r="L35" s="10">
        <f t="shared" si="11"/>
        <v>0</v>
      </c>
      <c r="M35" s="10">
        <f t="shared" si="11"/>
        <v>0</v>
      </c>
      <c r="N35" s="10">
        <f t="shared" si="1"/>
        <v>2.867091923922548</v>
      </c>
    </row>
    <row r="36" spans="1:14" ht="93.75" customHeight="1">
      <c r="A36" s="16" t="s">
        <v>40</v>
      </c>
      <c r="B36" s="12">
        <f>C36+D36+E36+F36+G36</f>
        <v>13113.490000000002</v>
      </c>
      <c r="C36" s="12">
        <v>4011.3</v>
      </c>
      <c r="D36" s="12">
        <v>9102.19</v>
      </c>
      <c r="E36" s="12">
        <v>0</v>
      </c>
      <c r="F36" s="12">
        <v>0</v>
      </c>
      <c r="G36" s="12">
        <v>0</v>
      </c>
      <c r="H36" s="11">
        <f>I36+J36+K36+L36+M36</f>
        <v>0</v>
      </c>
      <c r="I36" s="11">
        <v>0</v>
      </c>
      <c r="J36" s="12">
        <v>0</v>
      </c>
      <c r="K36" s="12">
        <v>0</v>
      </c>
      <c r="L36" s="12">
        <v>0</v>
      </c>
      <c r="M36" s="12">
        <v>0</v>
      </c>
      <c r="N36" s="12">
        <f t="shared" si="1"/>
        <v>0</v>
      </c>
    </row>
    <row r="37" spans="1:14" ht="48.75" customHeight="1">
      <c r="A37" s="16" t="s">
        <v>41</v>
      </c>
      <c r="B37" s="11">
        <f>C37+D37+E37+F37+G37</f>
        <v>4120</v>
      </c>
      <c r="C37" s="11">
        <v>4120</v>
      </c>
      <c r="D37" s="12">
        <v>0</v>
      </c>
      <c r="E37" s="12">
        <v>0</v>
      </c>
      <c r="F37" s="12">
        <v>0</v>
      </c>
      <c r="G37" s="12">
        <v>0</v>
      </c>
      <c r="H37" s="12">
        <f>I37+J37+K37+L37+M37</f>
        <v>494.1</v>
      </c>
      <c r="I37" s="12">
        <v>494.1</v>
      </c>
      <c r="J37" s="12">
        <v>0</v>
      </c>
      <c r="K37" s="12">
        <v>0</v>
      </c>
      <c r="L37" s="12">
        <v>0</v>
      </c>
      <c r="M37" s="12">
        <v>0</v>
      </c>
      <c r="N37" s="12">
        <f t="shared" si="1"/>
        <v>11.992718446601943</v>
      </c>
    </row>
    <row r="38" spans="1:14" ht="57" customHeight="1">
      <c r="A38" s="22" t="s">
        <v>35</v>
      </c>
      <c r="B38" s="10">
        <f>SUM(B39:B40)</f>
        <v>70335</v>
      </c>
      <c r="C38" s="10">
        <f aca="true" t="shared" si="12" ref="C38:M38">SUM(C39:C40)</f>
        <v>5335</v>
      </c>
      <c r="D38" s="15">
        <f t="shared" si="12"/>
        <v>42120</v>
      </c>
      <c r="E38" s="10">
        <f t="shared" si="12"/>
        <v>22880</v>
      </c>
      <c r="F38" s="10">
        <f t="shared" si="12"/>
        <v>0</v>
      </c>
      <c r="G38" s="10">
        <f t="shared" si="12"/>
        <v>0</v>
      </c>
      <c r="H38" s="13">
        <f t="shared" si="12"/>
        <v>0</v>
      </c>
      <c r="I38" s="13">
        <f t="shared" si="12"/>
        <v>0</v>
      </c>
      <c r="J38" s="14">
        <f t="shared" si="12"/>
        <v>0</v>
      </c>
      <c r="K38" s="13">
        <f t="shared" si="12"/>
        <v>0</v>
      </c>
      <c r="L38" s="13">
        <f t="shared" si="12"/>
        <v>0</v>
      </c>
      <c r="M38" s="13">
        <f t="shared" si="12"/>
        <v>0</v>
      </c>
      <c r="N38" s="10">
        <f t="shared" si="1"/>
        <v>0</v>
      </c>
    </row>
    <row r="39" spans="1:14" ht="42.75" customHeight="1">
      <c r="A39" s="16" t="s">
        <v>36</v>
      </c>
      <c r="B39" s="11">
        <f>C39+D39+E39+F39</f>
        <v>33136.99</v>
      </c>
      <c r="C39" s="11">
        <v>2740.01</v>
      </c>
      <c r="D39" s="11">
        <v>19697.24</v>
      </c>
      <c r="E39" s="11">
        <v>10699.74</v>
      </c>
      <c r="F39" s="11">
        <v>0</v>
      </c>
      <c r="G39" s="11">
        <v>0</v>
      </c>
      <c r="H39" s="12">
        <f>I39+J39+K39+L39+M39</f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f t="shared" si="1"/>
        <v>0</v>
      </c>
    </row>
    <row r="40" spans="1:14" ht="39.75" customHeight="1">
      <c r="A40" s="16" t="s">
        <v>37</v>
      </c>
      <c r="B40" s="11">
        <f>C40+D40+E40+F40</f>
        <v>37198.01</v>
      </c>
      <c r="C40" s="11">
        <v>2594.99</v>
      </c>
      <c r="D40" s="11">
        <v>22422.76</v>
      </c>
      <c r="E40" s="11">
        <v>12180.26</v>
      </c>
      <c r="F40" s="11">
        <v>0</v>
      </c>
      <c r="G40" s="11">
        <v>0</v>
      </c>
      <c r="H40" s="12">
        <f>I40+J40+K40+L40+M40</f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f t="shared" si="1"/>
        <v>0</v>
      </c>
    </row>
  </sheetData>
  <sheetProtection/>
  <mergeCells count="6">
    <mergeCell ref="A1:N1"/>
    <mergeCell ref="B2:F2"/>
    <mergeCell ref="H2:L2"/>
    <mergeCell ref="B3:F3"/>
    <mergeCell ref="H3:L3"/>
    <mergeCell ref="N2:N4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scale="55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Морозова Ольга Андреевна</cp:lastModifiedBy>
  <cp:lastPrinted>2019-08-12T06:02:13Z</cp:lastPrinted>
  <dcterms:created xsi:type="dcterms:W3CDTF">2002-03-11T10:22:12Z</dcterms:created>
  <dcterms:modified xsi:type="dcterms:W3CDTF">2019-08-12T06:03:30Z</dcterms:modified>
  <cp:category/>
  <cp:version/>
  <cp:contentType/>
  <cp:contentStatus/>
</cp:coreProperties>
</file>