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<sst xmlns="http://schemas.openxmlformats.org/spreadsheetml/2006/main" count="55" uniqueCount="48">
  <si>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</si>
  <si>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</si>
  <si>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</si>
  <si>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</si>
  <si>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</si>
  <si>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</si>
  <si>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</si>
  <si>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</si>
  <si>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</si>
  <si>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</si>
  <si>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</si>
  <si>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</si>
  <si>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</si>
  <si>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</si>
  <si>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</si>
  <si>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</si>
  <si>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</si>
  <si>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</si>
  <si>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</si>
  <si>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</si>
  <si>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</si>
  <si>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</si>
  <si>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</si>
  <si>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</si>
  <si>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</si>
  <si>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</si>
  <si>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</si>
  <si>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</si>
  <si>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</si>
  <si>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</si>
  <si>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»</t>
  </si>
  <si>
    <t>Выполнение мероприятий по градостроительной деятельности МО «Город Гатчина»</t>
  </si>
  <si>
    <t>ПЛАН на 2019 год (тыс. руб.)</t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</si>
  <si>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</si>
  <si>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</si>
  <si>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</si>
  <si>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>Исполнение бюджетных ассигнований на реализацию муниципальных программ МО "Город Гатчина" за 2019г.</t>
  </si>
  <si>
    <t>ФАКТ за 2019 года (тыс. руб.)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</si>
  <si>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</si>
  <si>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</si>
  <si>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 xml:space="preserve">Развитие сферы культуры в МО "Город Гатчина"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</si>
  <si>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</si>
  <si>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</si>
  <si>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</si>
  <si>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</si>
  <si>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Развитие территорий, социальной и инженерной инфраструктуры в МО «Город Гатчина»  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</si>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</sst>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9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3" sqref="D13"/>
    </sheetView>
  </sheetViews>
  <sheetFormatPr defaultColWidth="9.140625" defaultRowHeight="12.75"/>
  <cols>
    <col min="1" max="1" width="55.28125" style="20" customWidth="1"/>
    <col min="2" max="2" width="18.140625" style="32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18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9"/>
      <c r="B2" s="26" t="s">
        <v>32</v>
      </c>
      <c r="C2" s="26"/>
      <c r="D2" s="26"/>
      <c r="E2" s="26"/>
      <c r="F2" s="26"/>
      <c r="G2" s="5"/>
      <c r="H2" s="26" t="s">
        <v>37</v>
      </c>
      <c r="I2" s="26"/>
      <c r="J2" s="26"/>
      <c r="K2" s="26"/>
      <c r="L2" s="26"/>
      <c r="M2" s="5"/>
      <c r="N2" s="28" t="s">
        <v>5</v>
      </c>
    </row>
    <row r="3" spans="1:14" ht="15" customHeight="1">
      <c r="A3" s="29"/>
      <c r="B3" s="26" t="s">
        <v>7</v>
      </c>
      <c r="C3" s="27"/>
      <c r="D3" s="27"/>
      <c r="E3" s="27"/>
      <c r="F3" s="27"/>
      <c r="G3" s="6"/>
      <c r="H3" s="26" t="s">
        <v>7</v>
      </c>
      <c r="I3" s="27"/>
      <c r="J3" s="27"/>
      <c r="K3" s="27"/>
      <c r="L3" s="27"/>
      <c r="M3" s="6"/>
      <c r="N3" s="27"/>
    </row>
    <row r="4" spans="1:14" ht="53.25" customHeight="1">
      <c r="A4" s="18" t="s">
        <v>0</v>
      </c>
      <c r="B4" s="30" t="s">
        <v>4</v>
      </c>
      <c r="C4" s="7" t="s">
        <v>8</v>
      </c>
      <c r="D4" s="7" t="s">
        <v>1</v>
      </c>
      <c r="E4" s="7" t="s">
        <v>2</v>
      </c>
      <c r="F4" s="7" t="s">
        <v>3</v>
      </c>
      <c r="G4" s="7" t="s">
        <v>28</v>
      </c>
      <c r="H4" s="7" t="s">
        <v>4</v>
      </c>
      <c r="I4" s="7" t="s">
        <v>8</v>
      </c>
      <c r="J4" s="7" t="s">
        <v>1</v>
      </c>
      <c r="K4" s="7" t="s">
        <v>2</v>
      </c>
      <c r="L4" s="7" t="s">
        <v>3</v>
      </c>
      <c r="M4" s="7" t="s">
        <v>28</v>
      </c>
      <c r="N4" s="27"/>
    </row>
    <row r="5" spans="1:14" ht="24" customHeight="1">
      <c r="A5" s="23" t="s">
        <v>6</v>
      </c>
      <c r="B5" s="31">
        <f>B19+B15+B6+B36+B27+B23+B12+B33+B9</f>
        <v>1273782.1099999999</v>
      </c>
      <c r="C5" s="8">
        <f aca="true" t="shared" si="0" ref="B5:M5">C19+C15+C6+C36+C27+C23+C12+C33+C9</f>
        <v>778495.1500000001</v>
      </c>
      <c r="D5" s="8">
        <f t="shared" si="0"/>
        <v>405592.17</v>
      </c>
      <c r="E5" s="8">
        <f t="shared" si="0"/>
        <v>55305.39</v>
      </c>
      <c r="F5" s="8">
        <f t="shared" si="0"/>
        <v>0</v>
      </c>
      <c r="G5" s="8">
        <f t="shared" si="0"/>
        <v>34389.4</v>
      </c>
      <c r="H5" s="8">
        <f t="shared" si="0"/>
        <v>1174425.0099999998</v>
      </c>
      <c r="I5" s="8">
        <f t="shared" si="0"/>
        <v>735399.1499999999</v>
      </c>
      <c r="J5" s="8">
        <f t="shared" si="0"/>
        <v>374675.17</v>
      </c>
      <c r="K5" s="8">
        <f t="shared" si="0"/>
        <v>40077.99</v>
      </c>
      <c r="L5" s="8">
        <f t="shared" si="0"/>
        <v>0</v>
      </c>
      <c r="M5" s="8">
        <f t="shared" si="0"/>
        <v>24272.7</v>
      </c>
      <c r="N5" s="8">
        <f aca="true" t="shared" si="1" ref="N5:N40">H5/B5*100</f>
        <v>92.199835496198</v>
      </c>
    </row>
    <row r="6" spans="1:14" ht="42.75" customHeight="1">
      <c r="A6" s="24" t="s">
        <v>40</v>
      </c>
      <c r="B6" s="12">
        <f aca="true" t="shared" si="2" ref="B6:M6">B7+B8</f>
        <v>217513.6</v>
      </c>
      <c r="C6" s="9">
        <f t="shared" si="2"/>
        <v>171221.6</v>
      </c>
      <c r="D6" s="9">
        <f t="shared" si="2"/>
        <v>43942</v>
      </c>
      <c r="E6" s="9">
        <f t="shared" si="2"/>
        <v>0</v>
      </c>
      <c r="F6" s="9">
        <f t="shared" si="2"/>
        <v>0</v>
      </c>
      <c r="G6" s="9">
        <f t="shared" si="2"/>
        <v>2350</v>
      </c>
      <c r="H6" s="9">
        <f t="shared" si="2"/>
        <v>217513.6</v>
      </c>
      <c r="I6" s="9">
        <f t="shared" si="2"/>
        <v>171221.6</v>
      </c>
      <c r="J6" s="9">
        <f t="shared" si="2"/>
        <v>43942</v>
      </c>
      <c r="K6" s="9">
        <f t="shared" si="2"/>
        <v>0</v>
      </c>
      <c r="L6" s="9">
        <f t="shared" si="2"/>
        <v>0</v>
      </c>
      <c r="M6" s="9">
        <f t="shared" si="2"/>
        <v>2350</v>
      </c>
      <c r="N6" s="9">
        <f t="shared" si="1"/>
        <v>100</v>
      </c>
    </row>
    <row r="7" spans="1:14" ht="42.75" customHeight="1">
      <c r="A7" s="15" t="s">
        <v>12</v>
      </c>
      <c r="B7" s="10">
        <f>C7+D7+E7+F7+G7</f>
        <v>14020.6</v>
      </c>
      <c r="C7" s="11">
        <v>11121.1</v>
      </c>
      <c r="D7" s="11">
        <v>549.5</v>
      </c>
      <c r="E7" s="11">
        <v>0</v>
      </c>
      <c r="F7" s="11">
        <v>0</v>
      </c>
      <c r="G7" s="11">
        <v>2350</v>
      </c>
      <c r="H7" s="11">
        <f>I7+J7+K7+L7+M7</f>
        <v>14020.6</v>
      </c>
      <c r="I7" s="11">
        <v>11121.1</v>
      </c>
      <c r="J7" s="11">
        <v>549.5</v>
      </c>
      <c r="K7" s="11">
        <v>0</v>
      </c>
      <c r="L7" s="11">
        <v>0</v>
      </c>
      <c r="M7" s="11">
        <v>2350</v>
      </c>
      <c r="N7" s="11">
        <f t="shared" si="1"/>
        <v>100</v>
      </c>
    </row>
    <row r="8" spans="1:14" ht="42.75" customHeight="1">
      <c r="A8" s="15" t="s">
        <v>33</v>
      </c>
      <c r="B8" s="10">
        <f>C8+D8+E8+F8+G8</f>
        <v>203493</v>
      </c>
      <c r="C8" s="11">
        <v>160100.5</v>
      </c>
      <c r="D8" s="11">
        <v>43392.5</v>
      </c>
      <c r="E8" s="11">
        <v>0</v>
      </c>
      <c r="F8" s="11">
        <v>0</v>
      </c>
      <c r="G8" s="11">
        <v>0</v>
      </c>
      <c r="H8" s="11">
        <f>I8+J8+K8+L8+M8</f>
        <v>203493</v>
      </c>
      <c r="I8" s="11">
        <v>160100.5</v>
      </c>
      <c r="J8" s="11">
        <v>43392.5</v>
      </c>
      <c r="K8" s="11">
        <v>0</v>
      </c>
      <c r="L8" s="11">
        <v>0</v>
      </c>
      <c r="M8" s="11">
        <v>0</v>
      </c>
      <c r="N8" s="11">
        <f t="shared" si="1"/>
        <v>100</v>
      </c>
    </row>
    <row r="9" spans="1:14" ht="42.75" customHeight="1">
      <c r="A9" s="24" t="s">
        <v>46</v>
      </c>
      <c r="B9" s="12">
        <f>SUM(B10:B11)</f>
        <v>70691.79000000001</v>
      </c>
      <c r="C9" s="9">
        <f aca="true" t="shared" si="3" ref="C9:M9">SUM(C10:C11)</f>
        <v>5691.8</v>
      </c>
      <c r="D9" s="14">
        <f t="shared" si="3"/>
        <v>42120</v>
      </c>
      <c r="E9" s="9">
        <f t="shared" si="3"/>
        <v>22879.989999999998</v>
      </c>
      <c r="F9" s="9">
        <f t="shared" si="3"/>
        <v>0</v>
      </c>
      <c r="G9" s="9">
        <f t="shared" si="3"/>
        <v>0</v>
      </c>
      <c r="H9" s="9">
        <f t="shared" si="3"/>
        <v>70601.39</v>
      </c>
      <c r="I9" s="12">
        <f t="shared" si="3"/>
        <v>5601.4</v>
      </c>
      <c r="J9" s="13">
        <f t="shared" si="3"/>
        <v>42120</v>
      </c>
      <c r="K9" s="12">
        <f t="shared" si="3"/>
        <v>22879.989999999998</v>
      </c>
      <c r="L9" s="12">
        <f t="shared" si="3"/>
        <v>0</v>
      </c>
      <c r="M9" s="12">
        <f t="shared" si="3"/>
        <v>0</v>
      </c>
      <c r="N9" s="9">
        <f t="shared" si="1"/>
        <v>99.87212093511847</v>
      </c>
    </row>
    <row r="10" spans="1:14" ht="42.75" customHeight="1">
      <c r="A10" s="15" t="s">
        <v>26</v>
      </c>
      <c r="B10" s="10">
        <f>C10+D10+E10+F10</f>
        <v>33283.100000000006</v>
      </c>
      <c r="C10" s="10">
        <v>2886.13</v>
      </c>
      <c r="D10" s="10">
        <v>19697.24</v>
      </c>
      <c r="E10" s="10">
        <v>10699.73</v>
      </c>
      <c r="F10" s="10">
        <v>0</v>
      </c>
      <c r="G10" s="10">
        <v>0</v>
      </c>
      <c r="H10" s="11">
        <f>I10+J10+K10+L10+M10</f>
        <v>33222.7</v>
      </c>
      <c r="I10" s="11">
        <v>2825.73</v>
      </c>
      <c r="J10" s="11">
        <v>19697.24</v>
      </c>
      <c r="K10" s="11">
        <v>10699.73</v>
      </c>
      <c r="L10" s="11">
        <v>0</v>
      </c>
      <c r="M10" s="11">
        <v>0</v>
      </c>
      <c r="N10" s="11">
        <f t="shared" si="1"/>
        <v>99.81852651946481</v>
      </c>
    </row>
    <row r="11" spans="1:14" ht="42.75" customHeight="1">
      <c r="A11" s="15" t="s">
        <v>27</v>
      </c>
      <c r="B11" s="10">
        <f>C11+D11+E11+F11</f>
        <v>37408.69</v>
      </c>
      <c r="C11" s="10">
        <v>2805.67</v>
      </c>
      <c r="D11" s="10">
        <v>22422.76</v>
      </c>
      <c r="E11" s="10">
        <v>12180.26</v>
      </c>
      <c r="F11" s="10">
        <v>0</v>
      </c>
      <c r="G11" s="10">
        <v>0</v>
      </c>
      <c r="H11" s="11">
        <f>I11+J11+K11+L11+M11</f>
        <v>37378.69</v>
      </c>
      <c r="I11" s="11">
        <v>2775.67</v>
      </c>
      <c r="J11" s="11">
        <v>22422.76</v>
      </c>
      <c r="K11" s="11">
        <v>12180.26</v>
      </c>
      <c r="L11" s="11">
        <v>0</v>
      </c>
      <c r="M11" s="11">
        <v>0</v>
      </c>
      <c r="N11" s="11">
        <f t="shared" si="1"/>
        <v>99.91980472986357</v>
      </c>
    </row>
    <row r="12" spans="1:14" ht="42.75" customHeight="1">
      <c r="A12" s="24" t="s">
        <v>44</v>
      </c>
      <c r="B12" s="12">
        <f aca="true" t="shared" si="4" ref="B12:M12">SUM(B13:B14)</f>
        <v>9460</v>
      </c>
      <c r="C12" s="9">
        <f t="shared" si="4"/>
        <v>6460</v>
      </c>
      <c r="D12" s="9">
        <f t="shared" si="4"/>
        <v>3000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9365.7</v>
      </c>
      <c r="I12" s="9">
        <f t="shared" si="4"/>
        <v>6410.7</v>
      </c>
      <c r="J12" s="9">
        <f t="shared" si="4"/>
        <v>2955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1"/>
        <v>99.0031712473573</v>
      </c>
    </row>
    <row r="13" spans="1:14" ht="42.75" customHeight="1">
      <c r="A13" s="15" t="s">
        <v>24</v>
      </c>
      <c r="B13" s="10">
        <f>C13+D13+E13+F13</f>
        <v>1880</v>
      </c>
      <c r="C13" s="11">
        <v>1880</v>
      </c>
      <c r="D13" s="11">
        <v>0</v>
      </c>
      <c r="E13" s="11">
        <v>0</v>
      </c>
      <c r="F13" s="11">
        <v>0</v>
      </c>
      <c r="G13" s="11">
        <v>0</v>
      </c>
      <c r="H13" s="11">
        <f>SUM(I13,J13)</f>
        <v>1880</v>
      </c>
      <c r="I13" s="11">
        <v>1880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1"/>
        <v>100</v>
      </c>
    </row>
    <row r="14" spans="1:14" ht="42.75" customHeight="1">
      <c r="A14" s="15" t="s">
        <v>25</v>
      </c>
      <c r="B14" s="10">
        <f>C14+D14+E14+F14</f>
        <v>7580</v>
      </c>
      <c r="C14" s="11">
        <v>4580</v>
      </c>
      <c r="D14" s="11">
        <v>3000</v>
      </c>
      <c r="E14" s="11">
        <v>0</v>
      </c>
      <c r="F14" s="11">
        <v>0</v>
      </c>
      <c r="G14" s="11">
        <v>0</v>
      </c>
      <c r="H14" s="10">
        <f>SUM(I14,J14)</f>
        <v>7485.7</v>
      </c>
      <c r="I14" s="10">
        <v>4530.7</v>
      </c>
      <c r="J14" s="11">
        <v>2955</v>
      </c>
      <c r="K14" s="11">
        <v>0</v>
      </c>
      <c r="L14" s="11">
        <v>0</v>
      </c>
      <c r="M14" s="11">
        <v>0</v>
      </c>
      <c r="N14" s="11">
        <f t="shared" si="1"/>
        <v>98.75593667546174</v>
      </c>
    </row>
    <row r="15" spans="1:14" ht="42.75" customHeight="1">
      <c r="A15" s="24" t="s">
        <v>39</v>
      </c>
      <c r="B15" s="12">
        <f aca="true" t="shared" si="5" ref="B15:G15">B16+B17+B18</f>
        <v>93394.2</v>
      </c>
      <c r="C15" s="12">
        <f t="shared" si="5"/>
        <v>87609.8</v>
      </c>
      <c r="D15" s="13">
        <f t="shared" si="5"/>
        <v>2550</v>
      </c>
      <c r="E15" s="9">
        <f t="shared" si="5"/>
        <v>0</v>
      </c>
      <c r="F15" s="9">
        <f t="shared" si="5"/>
        <v>0</v>
      </c>
      <c r="G15" s="9">
        <f t="shared" si="5"/>
        <v>3234.4</v>
      </c>
      <c r="H15" s="9">
        <f>I15+J15+K15+L15+M15</f>
        <v>92189</v>
      </c>
      <c r="I15" s="9">
        <f>SUM(I16:I18)</f>
        <v>87448</v>
      </c>
      <c r="J15" s="14">
        <f>SUM(J16:J18)</f>
        <v>2550</v>
      </c>
      <c r="K15" s="9">
        <f>SUM(K16:K18)</f>
        <v>0</v>
      </c>
      <c r="L15" s="9">
        <f>SUM(L16:L18)</f>
        <v>0</v>
      </c>
      <c r="M15" s="9">
        <f>M16+M17+M18</f>
        <v>2191</v>
      </c>
      <c r="N15" s="9">
        <f t="shared" si="1"/>
        <v>98.70955583965599</v>
      </c>
    </row>
    <row r="16" spans="1:14" ht="42.75" customHeight="1">
      <c r="A16" s="15" t="s">
        <v>47</v>
      </c>
      <c r="B16" s="10">
        <f>C16+D16+E16+F16+G16</f>
        <v>6870</v>
      </c>
      <c r="C16" s="11">
        <v>6870</v>
      </c>
      <c r="D16" s="11">
        <v>0</v>
      </c>
      <c r="E16" s="11">
        <v>0</v>
      </c>
      <c r="F16" s="11">
        <v>0</v>
      </c>
      <c r="G16" s="11">
        <v>0</v>
      </c>
      <c r="H16" s="11">
        <f>I16+J16+K16+L16+M16</f>
        <v>6842.9</v>
      </c>
      <c r="I16" s="11">
        <v>6842.9</v>
      </c>
      <c r="J16" s="11">
        <v>0</v>
      </c>
      <c r="K16" s="11">
        <v>0</v>
      </c>
      <c r="L16" s="11">
        <v>0</v>
      </c>
      <c r="M16" s="11">
        <v>0</v>
      </c>
      <c r="N16" s="11">
        <f t="shared" si="1"/>
        <v>99.60553129548762</v>
      </c>
    </row>
    <row r="17" spans="1:14" ht="42.75" customHeight="1">
      <c r="A17" s="15" t="s">
        <v>11</v>
      </c>
      <c r="B17" s="10">
        <f>C17+D17+E17+F17+G17</f>
        <v>8013.1</v>
      </c>
      <c r="C17" s="11">
        <v>7385.6</v>
      </c>
      <c r="D17" s="11">
        <v>0</v>
      </c>
      <c r="E17" s="11">
        <v>0</v>
      </c>
      <c r="F17" s="11">
        <v>0</v>
      </c>
      <c r="G17" s="10">
        <v>627.5</v>
      </c>
      <c r="H17" s="22">
        <f>I17+J17+K17+L17+M17</f>
        <v>7974.9</v>
      </c>
      <c r="I17" s="22">
        <v>7347.4</v>
      </c>
      <c r="J17" s="22">
        <v>0</v>
      </c>
      <c r="K17" s="22">
        <v>0</v>
      </c>
      <c r="L17" s="22">
        <v>0</v>
      </c>
      <c r="M17" s="22">
        <v>627.5</v>
      </c>
      <c r="N17" s="22">
        <f t="shared" si="1"/>
        <v>99.52328062797169</v>
      </c>
    </row>
    <row r="18" spans="1:14" ht="42.75" customHeight="1">
      <c r="A18" s="15" t="s">
        <v>10</v>
      </c>
      <c r="B18" s="10">
        <f>C18+D18+E18+F18+G18</f>
        <v>78511.09999999999</v>
      </c>
      <c r="C18" s="11">
        <v>73354.2</v>
      </c>
      <c r="D18" s="11">
        <v>2550</v>
      </c>
      <c r="E18" s="11">
        <v>0</v>
      </c>
      <c r="F18" s="11">
        <v>0</v>
      </c>
      <c r="G18" s="10">
        <v>2606.9</v>
      </c>
      <c r="H18" s="22">
        <f>I18+J18+K18+L18+M18</f>
        <v>77371.2</v>
      </c>
      <c r="I18" s="22">
        <v>73257.7</v>
      </c>
      <c r="J18" s="22">
        <v>2550</v>
      </c>
      <c r="K18" s="22">
        <v>0</v>
      </c>
      <c r="L18" s="22">
        <v>0</v>
      </c>
      <c r="M18" s="22">
        <v>1563.5</v>
      </c>
      <c r="N18" s="22">
        <f t="shared" si="1"/>
        <v>98.5481033892023</v>
      </c>
    </row>
    <row r="19" spans="1:14" ht="43.5" customHeight="1">
      <c r="A19" s="24" t="s">
        <v>38</v>
      </c>
      <c r="B19" s="12">
        <f aca="true" t="shared" si="6" ref="B19:M19">B20+B21+B22</f>
        <v>39110.9</v>
      </c>
      <c r="C19" s="9">
        <f>C20+C21+C22</f>
        <v>39110.9</v>
      </c>
      <c r="D19" s="9">
        <f t="shared" si="6"/>
        <v>0</v>
      </c>
      <c r="E19" s="9">
        <f t="shared" si="6"/>
        <v>0</v>
      </c>
      <c r="F19" s="9">
        <f t="shared" si="6"/>
        <v>0</v>
      </c>
      <c r="G19" s="9">
        <f t="shared" si="6"/>
        <v>0</v>
      </c>
      <c r="H19" s="9">
        <f t="shared" si="6"/>
        <v>38273.799999999996</v>
      </c>
      <c r="I19" s="9">
        <f>I20+I21+I22</f>
        <v>38273.799999999996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1"/>
        <v>97.85967594711448</v>
      </c>
    </row>
    <row r="20" spans="1:14" ht="49.5" customHeight="1">
      <c r="A20" s="15" t="s">
        <v>35</v>
      </c>
      <c r="B20" s="10">
        <f>C20+D20+E20+F20+G20</f>
        <v>18237</v>
      </c>
      <c r="C20" s="10">
        <v>18237</v>
      </c>
      <c r="D20" s="11">
        <v>0</v>
      </c>
      <c r="E20" s="11">
        <v>0</v>
      </c>
      <c r="F20" s="11">
        <v>0</v>
      </c>
      <c r="G20" s="11">
        <v>0</v>
      </c>
      <c r="H20" s="11">
        <f>I20+J20+K20+L20+M20</f>
        <v>17845.35</v>
      </c>
      <c r="I20" s="11">
        <v>17845.35</v>
      </c>
      <c r="J20" s="11">
        <v>0</v>
      </c>
      <c r="K20" s="11">
        <v>0</v>
      </c>
      <c r="L20" s="11">
        <v>0</v>
      </c>
      <c r="M20" s="11">
        <v>0</v>
      </c>
      <c r="N20" s="11">
        <f t="shared" si="1"/>
        <v>97.85244283599276</v>
      </c>
    </row>
    <row r="21" spans="1:14" ht="41.25" customHeight="1">
      <c r="A21" s="15" t="s">
        <v>9</v>
      </c>
      <c r="B21" s="10">
        <f>C21+D21+E21+F21+G21</f>
        <v>6211.2</v>
      </c>
      <c r="C21" s="11">
        <v>6211.2</v>
      </c>
      <c r="D21" s="11">
        <v>0</v>
      </c>
      <c r="E21" s="11">
        <v>0</v>
      </c>
      <c r="F21" s="11">
        <v>0</v>
      </c>
      <c r="G21" s="11">
        <v>0</v>
      </c>
      <c r="H21" s="11">
        <f>I21+J21+K21+L21+M21</f>
        <v>6183.3</v>
      </c>
      <c r="I21" s="11">
        <v>6183.3</v>
      </c>
      <c r="J21" s="11">
        <v>0</v>
      </c>
      <c r="K21" s="11">
        <v>0</v>
      </c>
      <c r="L21" s="11">
        <v>0</v>
      </c>
      <c r="M21" s="11">
        <v>0</v>
      </c>
      <c r="N21" s="11">
        <f t="shared" si="1"/>
        <v>99.55081143740341</v>
      </c>
    </row>
    <row r="22" spans="1:14" ht="50.25">
      <c r="A22" s="15" t="s">
        <v>34</v>
      </c>
      <c r="B22" s="10">
        <f>C22+D22+E22+F22+G22</f>
        <v>14662.7</v>
      </c>
      <c r="C22" s="11">
        <v>14662.7</v>
      </c>
      <c r="D22" s="11">
        <v>0</v>
      </c>
      <c r="E22" s="11">
        <v>0</v>
      </c>
      <c r="F22" s="11">
        <v>0</v>
      </c>
      <c r="G22" s="11">
        <v>0</v>
      </c>
      <c r="H22" s="11">
        <f>I22+J22+K22+L22+M22</f>
        <v>14245.15</v>
      </c>
      <c r="I22" s="11">
        <v>14245.15</v>
      </c>
      <c r="J22" s="11">
        <v>0</v>
      </c>
      <c r="K22" s="11">
        <v>0</v>
      </c>
      <c r="L22" s="11">
        <v>0</v>
      </c>
      <c r="M22" s="11">
        <v>0</v>
      </c>
      <c r="N22" s="11">
        <f t="shared" si="1"/>
        <v>97.15229800787031</v>
      </c>
    </row>
    <row r="23" spans="1:14" ht="80.25" customHeight="1">
      <c r="A23" s="24" t="s">
        <v>43</v>
      </c>
      <c r="B23" s="12">
        <f aca="true" t="shared" si="7" ref="B23:M23">B24+B25+B26</f>
        <v>213596.62</v>
      </c>
      <c r="C23" s="9">
        <f t="shared" si="7"/>
        <v>60133.950000000004</v>
      </c>
      <c r="D23" s="9">
        <f t="shared" si="7"/>
        <v>152114.66999999998</v>
      </c>
      <c r="E23" s="9">
        <f t="shared" si="7"/>
        <v>0</v>
      </c>
      <c r="F23" s="9">
        <f t="shared" si="7"/>
        <v>0</v>
      </c>
      <c r="G23" s="12">
        <f t="shared" si="7"/>
        <v>1348</v>
      </c>
      <c r="H23" s="12">
        <f t="shared" si="7"/>
        <v>204080.7</v>
      </c>
      <c r="I23" s="9">
        <f t="shared" si="7"/>
        <v>55413.2</v>
      </c>
      <c r="J23" s="9">
        <f t="shared" si="7"/>
        <v>147319.5</v>
      </c>
      <c r="K23" s="9">
        <f t="shared" si="7"/>
        <v>0</v>
      </c>
      <c r="L23" s="9">
        <f t="shared" si="7"/>
        <v>0</v>
      </c>
      <c r="M23" s="9">
        <f t="shared" si="7"/>
        <v>1348</v>
      </c>
      <c r="N23" s="9">
        <f t="shared" si="1"/>
        <v>95.54491077620986</v>
      </c>
    </row>
    <row r="24" spans="1:14" ht="54" customHeight="1">
      <c r="A24" s="19" t="s">
        <v>29</v>
      </c>
      <c r="B24" s="10">
        <f>C24+D24+E24+F24+G24</f>
        <v>83874.47</v>
      </c>
      <c r="C24" s="11">
        <v>39061.8</v>
      </c>
      <c r="D24" s="11">
        <v>43464.67</v>
      </c>
      <c r="E24" s="11">
        <v>0</v>
      </c>
      <c r="F24" s="11">
        <v>0</v>
      </c>
      <c r="G24" s="11">
        <v>1348</v>
      </c>
      <c r="H24" s="11">
        <f>I24+J24+K24+L24+M24</f>
        <v>75851.6</v>
      </c>
      <c r="I24" s="11">
        <v>35834.1</v>
      </c>
      <c r="J24" s="11">
        <v>38669.5</v>
      </c>
      <c r="K24" s="11">
        <v>0</v>
      </c>
      <c r="L24" s="11">
        <v>0</v>
      </c>
      <c r="M24" s="11">
        <v>1348</v>
      </c>
      <c r="N24" s="11">
        <f t="shared" si="1"/>
        <v>90.43466981073026</v>
      </c>
    </row>
    <row r="25" spans="1:14" ht="39.75" customHeight="1">
      <c r="A25" s="19" t="s">
        <v>22</v>
      </c>
      <c r="B25" s="10">
        <f>C25+D25+E25+F25</f>
        <v>3802.15</v>
      </c>
      <c r="C25" s="11">
        <v>3802.15</v>
      </c>
      <c r="D25" s="11">
        <v>0</v>
      </c>
      <c r="E25" s="11">
        <v>0</v>
      </c>
      <c r="F25" s="11">
        <v>0</v>
      </c>
      <c r="G25" s="11">
        <v>0</v>
      </c>
      <c r="H25" s="11">
        <f>I25+J25+K25+L25+M25</f>
        <v>2309.1</v>
      </c>
      <c r="I25" s="11">
        <v>2309.1</v>
      </c>
      <c r="J25" s="11">
        <v>0</v>
      </c>
      <c r="K25" s="11">
        <v>0</v>
      </c>
      <c r="L25" s="11">
        <v>0</v>
      </c>
      <c r="M25" s="11">
        <v>0</v>
      </c>
      <c r="N25" s="11">
        <f t="shared" si="1"/>
        <v>60.731428270846756</v>
      </c>
    </row>
    <row r="26" spans="1:14" ht="54" customHeight="1">
      <c r="A26" s="15" t="s">
        <v>23</v>
      </c>
      <c r="B26" s="10">
        <f>C26+D26+E26+F26+G26</f>
        <v>125920</v>
      </c>
      <c r="C26" s="11">
        <v>17270</v>
      </c>
      <c r="D26" s="11">
        <v>108650</v>
      </c>
      <c r="E26" s="11">
        <v>0</v>
      </c>
      <c r="F26" s="11">
        <v>0</v>
      </c>
      <c r="G26" s="11">
        <v>0</v>
      </c>
      <c r="H26" s="11">
        <f>I26+J26+K26+L26+M26</f>
        <v>125920</v>
      </c>
      <c r="I26" s="11">
        <v>17270</v>
      </c>
      <c r="J26" s="11">
        <v>108650</v>
      </c>
      <c r="K26" s="11">
        <v>0</v>
      </c>
      <c r="L26" s="11">
        <v>0</v>
      </c>
      <c r="M26" s="11">
        <v>0</v>
      </c>
      <c r="N26" s="11">
        <f t="shared" si="1"/>
        <v>100</v>
      </c>
    </row>
    <row r="27" spans="1:14" ht="72" customHeight="1">
      <c r="A27" s="24" t="s">
        <v>42</v>
      </c>
      <c r="B27" s="12">
        <f aca="true" t="shared" si="8" ref="B27:M27">B28+B29+B30+B31+B32</f>
        <v>517072.3</v>
      </c>
      <c r="C27" s="9">
        <f t="shared" si="8"/>
        <v>375099.3</v>
      </c>
      <c r="D27" s="9">
        <f t="shared" si="8"/>
        <v>127131.9</v>
      </c>
      <c r="E27" s="9">
        <f t="shared" si="8"/>
        <v>0</v>
      </c>
      <c r="F27" s="9">
        <f t="shared" si="8"/>
        <v>0</v>
      </c>
      <c r="G27" s="9">
        <f t="shared" si="8"/>
        <v>14841.1</v>
      </c>
      <c r="H27" s="21">
        <f t="shared" si="8"/>
        <v>472594.56999999995</v>
      </c>
      <c r="I27" s="21">
        <f t="shared" si="8"/>
        <v>348907.89999999997</v>
      </c>
      <c r="J27" s="21">
        <f t="shared" si="8"/>
        <v>108941.76999999999</v>
      </c>
      <c r="K27" s="21">
        <f t="shared" si="8"/>
        <v>0</v>
      </c>
      <c r="L27" s="21">
        <f t="shared" si="8"/>
        <v>0</v>
      </c>
      <c r="M27" s="21">
        <f t="shared" si="8"/>
        <v>14744.9</v>
      </c>
      <c r="N27" s="9">
        <f t="shared" si="1"/>
        <v>91.39816037331722</v>
      </c>
    </row>
    <row r="28" spans="1:14" ht="54" customHeight="1">
      <c r="A28" s="17" t="s">
        <v>17</v>
      </c>
      <c r="B28" s="10">
        <f>C28+D28+E28+F28+G28</f>
        <v>185853.4</v>
      </c>
      <c r="C28" s="11">
        <v>168953.4</v>
      </c>
      <c r="D28" s="11">
        <v>16900</v>
      </c>
      <c r="E28" s="11">
        <v>0</v>
      </c>
      <c r="F28" s="11">
        <v>0</v>
      </c>
      <c r="G28" s="11">
        <v>0</v>
      </c>
      <c r="H28" s="22">
        <f>I28+J28+K28+L28+M28</f>
        <v>183056.1</v>
      </c>
      <c r="I28" s="22">
        <v>166532</v>
      </c>
      <c r="J28" s="22">
        <v>16524.1</v>
      </c>
      <c r="K28" s="22">
        <v>0</v>
      </c>
      <c r="L28" s="22">
        <v>0</v>
      </c>
      <c r="M28" s="22">
        <v>0</v>
      </c>
      <c r="N28" s="11">
        <f t="shared" si="1"/>
        <v>98.4948889823915</v>
      </c>
    </row>
    <row r="29" spans="1:14" ht="54" customHeight="1">
      <c r="A29" s="16" t="s">
        <v>18</v>
      </c>
      <c r="B29" s="10">
        <f>C29+D29+E29+F29+G29</f>
        <v>116142.6</v>
      </c>
      <c r="C29" s="11">
        <v>108147.1</v>
      </c>
      <c r="D29" s="11">
        <v>7835.5</v>
      </c>
      <c r="E29" s="11">
        <v>0</v>
      </c>
      <c r="F29" s="11">
        <v>0</v>
      </c>
      <c r="G29" s="11">
        <v>160</v>
      </c>
      <c r="H29" s="22">
        <f>I29+J29+K29+L29+M29</f>
        <v>105925.5</v>
      </c>
      <c r="I29" s="22">
        <v>97930</v>
      </c>
      <c r="J29" s="22">
        <v>7835.5</v>
      </c>
      <c r="K29" s="22">
        <v>0</v>
      </c>
      <c r="L29" s="22">
        <v>0</v>
      </c>
      <c r="M29" s="22">
        <v>160</v>
      </c>
      <c r="N29" s="11">
        <f t="shared" si="1"/>
        <v>91.20296945306889</v>
      </c>
    </row>
    <row r="30" spans="1:14" ht="41.25" customHeight="1">
      <c r="A30" s="15" t="s">
        <v>19</v>
      </c>
      <c r="B30" s="10">
        <f>C30+D30+E30+F30+G30</f>
        <v>18052.8</v>
      </c>
      <c r="C30" s="11">
        <v>18052.8</v>
      </c>
      <c r="D30" s="11">
        <v>0</v>
      </c>
      <c r="E30" s="11">
        <v>0</v>
      </c>
      <c r="F30" s="11">
        <v>0</v>
      </c>
      <c r="G30" s="11">
        <v>0</v>
      </c>
      <c r="H30" s="22">
        <f>I30+J30+K30+L30+M30</f>
        <v>14783.2</v>
      </c>
      <c r="I30" s="22">
        <v>14783.2</v>
      </c>
      <c r="J30" s="22">
        <v>0</v>
      </c>
      <c r="K30" s="22">
        <v>0</v>
      </c>
      <c r="L30" s="22">
        <v>0</v>
      </c>
      <c r="M30" s="22">
        <v>0</v>
      </c>
      <c r="N30" s="11">
        <f t="shared" si="1"/>
        <v>81.88868208809714</v>
      </c>
    </row>
    <row r="31" spans="1:14" ht="48" customHeight="1">
      <c r="A31" s="16" t="s">
        <v>20</v>
      </c>
      <c r="B31" s="10">
        <f>C31+D31+E31+F31+G31</f>
        <v>121405.79999999999</v>
      </c>
      <c r="C31" s="11">
        <v>33861.9</v>
      </c>
      <c r="D31" s="11">
        <v>76207.4</v>
      </c>
      <c r="E31" s="11">
        <v>0</v>
      </c>
      <c r="F31" s="11">
        <v>0</v>
      </c>
      <c r="G31" s="11">
        <v>11336.5</v>
      </c>
      <c r="H31" s="22">
        <f>I31+J31+K31+L31+M31</f>
        <v>94832.79999999999</v>
      </c>
      <c r="I31" s="22">
        <v>24564.1</v>
      </c>
      <c r="J31" s="22">
        <v>59028.2</v>
      </c>
      <c r="K31" s="22">
        <v>0</v>
      </c>
      <c r="L31" s="22">
        <v>0</v>
      </c>
      <c r="M31" s="22">
        <v>11240.5</v>
      </c>
      <c r="N31" s="11">
        <f t="shared" si="1"/>
        <v>78.11224834398357</v>
      </c>
    </row>
    <row r="32" spans="1:14" ht="73.5" customHeight="1">
      <c r="A32" s="16" t="s">
        <v>21</v>
      </c>
      <c r="B32" s="10">
        <f>C32+D32+E32+F32+G32</f>
        <v>75617.70000000001</v>
      </c>
      <c r="C32" s="22">
        <v>46084.1</v>
      </c>
      <c r="D32" s="22">
        <v>26189</v>
      </c>
      <c r="E32" s="22">
        <v>0</v>
      </c>
      <c r="F32" s="22">
        <v>0</v>
      </c>
      <c r="G32" s="22">
        <v>3344.6</v>
      </c>
      <c r="H32" s="22">
        <f>M32+J32+I32+K32</f>
        <v>73996.97</v>
      </c>
      <c r="I32" s="22">
        <v>45098.6</v>
      </c>
      <c r="J32" s="22">
        <v>25553.97</v>
      </c>
      <c r="K32" s="22">
        <v>0</v>
      </c>
      <c r="L32" s="22">
        <v>0</v>
      </c>
      <c r="M32" s="22">
        <v>3344.4</v>
      </c>
      <c r="N32" s="11">
        <f t="shared" si="1"/>
        <v>97.85667905794541</v>
      </c>
    </row>
    <row r="33" spans="1:14" ht="73.5" customHeight="1">
      <c r="A33" s="24" t="s">
        <v>45</v>
      </c>
      <c r="B33" s="12">
        <f>C33+D33+E33+F33</f>
        <v>12173</v>
      </c>
      <c r="C33" s="9">
        <f aca="true" t="shared" si="9" ref="C33:M33">SUM(C34:C35)</f>
        <v>3070.8</v>
      </c>
      <c r="D33" s="14">
        <f t="shared" si="9"/>
        <v>9102.2</v>
      </c>
      <c r="E33" s="9">
        <f t="shared" si="9"/>
        <v>0</v>
      </c>
      <c r="F33" s="9">
        <f t="shared" si="9"/>
        <v>0</v>
      </c>
      <c r="G33" s="9">
        <f t="shared" si="9"/>
        <v>0</v>
      </c>
      <c r="H33" s="9">
        <f t="shared" si="9"/>
        <v>10705.45</v>
      </c>
      <c r="I33" s="9">
        <f>I34+I35</f>
        <v>1603.25</v>
      </c>
      <c r="J33" s="14">
        <f t="shared" si="9"/>
        <v>9102.2</v>
      </c>
      <c r="K33" s="9">
        <f t="shared" si="9"/>
        <v>0</v>
      </c>
      <c r="L33" s="9">
        <f t="shared" si="9"/>
        <v>0</v>
      </c>
      <c r="M33" s="9">
        <f t="shared" si="9"/>
        <v>0</v>
      </c>
      <c r="N33" s="9">
        <f t="shared" si="1"/>
        <v>87.94422081656124</v>
      </c>
    </row>
    <row r="34" spans="1:14" ht="73.5" customHeight="1">
      <c r="A34" s="15" t="s">
        <v>30</v>
      </c>
      <c r="B34" s="10">
        <f>C34+D34+E34+F34+G34</f>
        <v>10182.5</v>
      </c>
      <c r="C34" s="11">
        <v>1080.3</v>
      </c>
      <c r="D34" s="11">
        <v>9102.2</v>
      </c>
      <c r="E34" s="11">
        <v>0</v>
      </c>
      <c r="F34" s="11">
        <v>0</v>
      </c>
      <c r="G34" s="11">
        <v>0</v>
      </c>
      <c r="H34" s="11">
        <f aca="true" t="shared" si="10" ref="H34:H40">I34+J34+K34+L34+M34</f>
        <v>10113.550000000001</v>
      </c>
      <c r="I34" s="11">
        <v>1011.35</v>
      </c>
      <c r="J34" s="11">
        <v>9102.2</v>
      </c>
      <c r="K34" s="11">
        <v>0</v>
      </c>
      <c r="L34" s="11">
        <v>0</v>
      </c>
      <c r="M34" s="11">
        <v>0</v>
      </c>
      <c r="N34" s="11">
        <f t="shared" si="1"/>
        <v>99.32285784434079</v>
      </c>
    </row>
    <row r="35" spans="1:14" ht="73.5" customHeight="1">
      <c r="A35" s="15" t="s">
        <v>31</v>
      </c>
      <c r="B35" s="10">
        <f>C35+D35+E35+F35+G35</f>
        <v>1990.5</v>
      </c>
      <c r="C35" s="10">
        <v>1990.5</v>
      </c>
      <c r="D35" s="11">
        <v>0</v>
      </c>
      <c r="E35" s="11">
        <v>0</v>
      </c>
      <c r="F35" s="11">
        <v>0</v>
      </c>
      <c r="G35" s="11">
        <v>0</v>
      </c>
      <c r="H35" s="11">
        <f t="shared" si="10"/>
        <v>591.9</v>
      </c>
      <c r="I35" s="11">
        <v>591.9</v>
      </c>
      <c r="J35" s="11">
        <v>0</v>
      </c>
      <c r="K35" s="11">
        <v>0</v>
      </c>
      <c r="L35" s="11">
        <v>0</v>
      </c>
      <c r="M35" s="11">
        <v>0</v>
      </c>
      <c r="N35" s="11">
        <f t="shared" si="1"/>
        <v>29.736247174076862</v>
      </c>
    </row>
    <row r="36" spans="1:14" ht="54" customHeight="1">
      <c r="A36" s="24" t="s">
        <v>41</v>
      </c>
      <c r="B36" s="12">
        <f aca="true" t="shared" si="11" ref="B36:G36">B37+B38+B39+B40</f>
        <v>100769.7</v>
      </c>
      <c r="C36" s="9">
        <f t="shared" si="11"/>
        <v>30097</v>
      </c>
      <c r="D36" s="14">
        <f t="shared" si="11"/>
        <v>25631.399999999998</v>
      </c>
      <c r="E36" s="9">
        <f t="shared" si="11"/>
        <v>32425.399999999998</v>
      </c>
      <c r="F36" s="9">
        <f t="shared" si="11"/>
        <v>0</v>
      </c>
      <c r="G36" s="9">
        <f t="shared" si="11"/>
        <v>12615.9</v>
      </c>
      <c r="H36" s="9">
        <f t="shared" si="10"/>
        <v>59100.8</v>
      </c>
      <c r="I36" s="9">
        <f>I37+I38+I39+I40</f>
        <v>20519.3</v>
      </c>
      <c r="J36" s="14">
        <f>J37+J38+J39+J40</f>
        <v>17744.699999999997</v>
      </c>
      <c r="K36" s="9">
        <f>K37+K38+K39+K40</f>
        <v>17198</v>
      </c>
      <c r="L36" s="9">
        <f>L37+L38+L39+L40</f>
        <v>0</v>
      </c>
      <c r="M36" s="9">
        <f>M37+M38+M39+M40</f>
        <v>3638.8</v>
      </c>
      <c r="N36" s="9">
        <f t="shared" si="1"/>
        <v>58.64937575481519</v>
      </c>
    </row>
    <row r="37" spans="1:14" ht="54" customHeight="1">
      <c r="A37" s="15" t="s">
        <v>13</v>
      </c>
      <c r="B37" s="10">
        <f>C37+D37+E37+F37</f>
        <v>9593.899999999998</v>
      </c>
      <c r="C37" s="11">
        <v>489.3</v>
      </c>
      <c r="D37" s="11">
        <v>8196.3</v>
      </c>
      <c r="E37" s="11">
        <v>908.3</v>
      </c>
      <c r="F37" s="11">
        <v>0</v>
      </c>
      <c r="G37" s="11">
        <v>0</v>
      </c>
      <c r="H37" s="11">
        <f t="shared" si="10"/>
        <v>9593.899999999998</v>
      </c>
      <c r="I37" s="11">
        <v>489.3</v>
      </c>
      <c r="J37" s="11">
        <v>8196.3</v>
      </c>
      <c r="K37" s="11">
        <v>908.3</v>
      </c>
      <c r="L37" s="11">
        <v>0</v>
      </c>
      <c r="M37" s="11">
        <v>0</v>
      </c>
      <c r="N37" s="11">
        <f t="shared" si="1"/>
        <v>100</v>
      </c>
    </row>
    <row r="38" spans="1:14" ht="39" customHeight="1">
      <c r="A38" s="15" t="s">
        <v>14</v>
      </c>
      <c r="B38" s="10">
        <f>C38+D38+E38+G38</f>
        <v>83957</v>
      </c>
      <c r="C38" s="11">
        <v>22388.9</v>
      </c>
      <c r="D38" s="11">
        <v>17435.1</v>
      </c>
      <c r="E38" s="11">
        <v>31517.1</v>
      </c>
      <c r="F38" s="11">
        <v>0</v>
      </c>
      <c r="G38" s="11">
        <v>12615.9</v>
      </c>
      <c r="H38" s="11">
        <f t="shared" si="10"/>
        <v>42481.5</v>
      </c>
      <c r="I38" s="11">
        <v>13004.6</v>
      </c>
      <c r="J38" s="11">
        <v>9548.4</v>
      </c>
      <c r="K38" s="11">
        <v>16289.7</v>
      </c>
      <c r="L38" s="11">
        <v>0</v>
      </c>
      <c r="M38" s="11">
        <v>3638.8</v>
      </c>
      <c r="N38" s="11">
        <f t="shared" si="1"/>
        <v>50.59911621425254</v>
      </c>
    </row>
    <row r="39" spans="1:14" ht="54.75" customHeight="1">
      <c r="A39" s="15" t="s">
        <v>15</v>
      </c>
      <c r="B39" s="10">
        <f>C39+D39+E39+F39</f>
        <v>5325.8</v>
      </c>
      <c r="C39" s="11">
        <v>5325.8</v>
      </c>
      <c r="D39" s="11">
        <v>0</v>
      </c>
      <c r="E39" s="11">
        <v>0</v>
      </c>
      <c r="F39" s="11">
        <v>0</v>
      </c>
      <c r="G39" s="11">
        <v>0</v>
      </c>
      <c r="H39" s="11">
        <f t="shared" si="10"/>
        <v>5199.3</v>
      </c>
      <c r="I39" s="11">
        <v>5199.3</v>
      </c>
      <c r="J39" s="11">
        <v>0</v>
      </c>
      <c r="K39" s="11">
        <v>0</v>
      </c>
      <c r="L39" s="11">
        <v>0</v>
      </c>
      <c r="M39" s="11">
        <v>0</v>
      </c>
      <c r="N39" s="11">
        <f t="shared" si="1"/>
        <v>97.6247699876075</v>
      </c>
    </row>
    <row r="40" spans="1:14" ht="96" customHeight="1">
      <c r="A40" s="15" t="s">
        <v>16</v>
      </c>
      <c r="B40" s="10">
        <f>C40+D40+E40+F40</f>
        <v>1893</v>
      </c>
      <c r="C40" s="11">
        <v>1893</v>
      </c>
      <c r="D40" s="11">
        <v>0</v>
      </c>
      <c r="E40" s="11">
        <v>0</v>
      </c>
      <c r="F40" s="11">
        <v>0</v>
      </c>
      <c r="G40" s="11">
        <v>0</v>
      </c>
      <c r="H40" s="11">
        <f t="shared" si="10"/>
        <v>1826.1</v>
      </c>
      <c r="I40" s="11">
        <v>1826.1</v>
      </c>
      <c r="J40" s="11">
        <v>0</v>
      </c>
      <c r="K40" s="11">
        <v>0</v>
      </c>
      <c r="L40" s="11">
        <v>0</v>
      </c>
      <c r="M40" s="11">
        <v>0</v>
      </c>
      <c r="N40" s="11">
        <f t="shared" si="1"/>
        <v>96.46592709984152</v>
      </c>
    </row>
    <row r="41" spans="1:14" ht="78" customHeight="1">
      <c r="A41" s="1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57.75" customHeight="1">
      <c r="A42" s="1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42" customHeight="1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8.25" customHeight="1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customHeight="1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ht="72.75" customHeight="1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4" ht="100.5" customHeight="1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55.5" customHeight="1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57.75" customHeight="1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4" customHeight="1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34.5" customHeight="1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6.25" customHeight="1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60" customHeight="1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93.75" customHeight="1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48.75" customHeight="1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57" customHeight="1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42.75" customHeight="1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39.75" customHeight="1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7">
    <mergeCell ref="A1:N1"/>
    <mergeCell ref="B2:F2"/>
    <mergeCell ref="H2:L2"/>
    <mergeCell ref="B3:F3"/>
    <mergeCell ref="H3:L3"/>
    <mergeCell ref="N2:N4"/>
    <mergeCell ref="A2:A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2020-02-27T11:59:12Z</cp:lastPrinted>
  <dcterms:created xsi:type="dcterms:W3CDTF">2002-03-11T10:22:12Z</dcterms:created>
  <dcterms:modified xsi:type="dcterms:W3CDTF">2020-03-02T06:11:28Z</dcterms:modified>
  <cp:category/>
  <cp:version/>
  <cp:contentType/>
  <cp:contentStatus/>
</cp:coreProperties>
</file>