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16" windowHeight="9168" activeTab="0"/>
  </bookViews>
  <sheets>
    <sheet name="МО Город Гатчина" sheetId="1" r:id="rId1"/>
  </sheets>
  <definedNames>
    <definedName name="_xlnm.Print_Titles" localSheetId="0">'МО Город Гатчина'!$4:$4</definedName>
  </definedNames>
  <calcPr fullCalcOnLoad="1"/>
</workbook>
</file>

<file path=xl/sharedStrings.xml><?xml version="1.0" encoding="utf-8"?>
<sst xmlns="http://schemas.openxmlformats.org/spreadsheetml/2006/main" count="64" uniqueCount="57">
  <si>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</si>
  <si>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</si>
  <si>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</si>
  <si>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</si>
  <si>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</si>
  <si>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</si>
  <si>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</si>
  <si>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в том числе</t>
  </si>
  <si>
    <t>Средства МО "Город Гатчина"</t>
  </si>
  <si>
    <t>Дополнительные меры социальной поддержки отдельных категорий граждан</t>
  </si>
  <si>
    <t>Рзвитие физической культуры и массового спорта в МО «Город Гатчина»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</si>
  <si>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</si>
  <si>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</si>
  <si>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Сохранение и развитие культуры, искусства и народного творчества в МО «Город Гатчина»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</si>
  <si>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</si>
  <si>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</si>
  <si>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</si>
  <si>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</si>
  <si>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</si>
  <si>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</si>
  <si>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</si>
  <si>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</si>
  <si>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</si>
  <si>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</si>
  <si>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</si>
  <si>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t>Развитие и поддержка малого и среднего предпринимательства в МО «Город Гатчина»</t>
  </si>
  <si>
    <t>Общество и власть в МО «Город Гатчина»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</si>
  <si>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</si>
  <si>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</si>
  <si>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</si>
  <si>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r>
      <t xml:space="preserve">Устойчивое развитие систем </t>
    </r>
    <r>
      <rPr>
        <sz val="13"/>
        <color indexed="8"/>
        <rFont val="Times New Roman"/>
        <family val="1"/>
      </rPr>
      <t xml:space="preserve">теплоснабжения, </t>
    </r>
    <r>
      <rPr>
        <sz val="13"/>
        <rFont val="Times New Roman"/>
        <family val="1"/>
      </rPr>
      <t>водоснабжения и водоотведения в МО «Город Гатчина»</t>
    </r>
  </si>
  <si>
    <t>Инфраструктурное развитие земельных участков на территории МО «Город Гатчина», предоставленных (предоставляемых) бесплатно гражданам  в соответствии с областным законом от 14.10.2008 № 105-оз »</t>
  </si>
  <si>
    <t>Выполнение мероприятий по градостроительной деятельности МО «Город Гатчина»</t>
  </si>
  <si>
    <t>ПЛАН на 2019 год (тыс. руб.)</t>
  </si>
  <si>
    <t>Обеспечение культурным досугом населения МО  «Город Гатчина»</t>
  </si>
  <si>
    <t>Создание условий для обеспечения реализации программы "Социальная поддержка отдельных категорий граждан в МО "Город Гатчина"</t>
  </si>
  <si>
    <t>Социальная поддержка отдельных категорий граждан  в сфере оплаты  жилищно-коммунальных услуг</t>
  </si>
  <si>
    <t>Исполнение бюджетных ассигнований на реализацию муниципальных программ МО "Город Гатчина" за 3 квартал 2019г.</t>
  </si>
  <si>
    <t>ФАКТ за 3 квартал 2019 года (тыс. руб.)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</si>
  <si>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</si>
  <si>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</si>
  <si>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</si>
  <si>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</si>
  <si>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</si>
  <si>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</si>
  <si>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</si>
  <si>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</si>
  <si>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</si>
  <si>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Обеспечение устойчивого функционирования и развития коммунальной, инженерной инфраструктуры и повышение энергоэффективности в МО «Город Гатчина» </t>
  </si>
  <si>
    <t xml:space="preserve">Стимулирование экономической активности в МО «Город Гатчина» </t>
  </si>
  <si>
    <t xml:space="preserve">Формирование комфортной  городской среды на территории МО "Город Гатчина" </t>
  </si>
  <si>
    <t xml:space="preserve">Комплексное развитие, реконструкция и ремонт автомобильных дорог местного значения, благоустройство  территории МО «Город Гатчина»  </t>
  </si>
  <si>
    <t>Развитие территорий, социальной и инженерной инфраструктуры в МО «Город Гатчина»</t>
  </si>
  <si>
    <t xml:space="preserve">Развитие сферы культуры в МО "Город Гатчина" </t>
  </si>
  <si>
    <t xml:space="preserve">Создание условий для обеспечения качественным жильем граждан МО "Город Гатчина" </t>
  </si>
  <si>
    <t xml:space="preserve">Развитие физической культуры, спорта и молодежной политики в МО «Город Гатчина» </t>
  </si>
  <si>
    <t xml:space="preserve">Социальная поддержка отдельных категорий граждан в МО "Город Гатчина"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</si>
</sst>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174" fontId="8" fillId="4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8" fillId="32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center" vertical="center" wrapText="1"/>
    </xf>
    <xf numFmtId="172" fontId="8" fillId="4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0"/>
  <sheetViews>
    <sheetView tabSelected="1" zoomScale="70" zoomScaleNormal="70" zoomScalePageLayoutView="0" workbookViewId="0" topLeftCell="A1">
      <pane xSplit="2" ySplit="1" topLeftCell="C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2" sqref="E32"/>
    </sheetView>
  </sheetViews>
  <sheetFormatPr defaultColWidth="9.140625" defaultRowHeight="12.75"/>
  <cols>
    <col min="1" max="1" width="5.28125" style="1" customWidth="1"/>
    <col min="2" max="2" width="54.7109375" style="12" customWidth="1"/>
    <col min="3" max="3" width="16.7109375" style="2" customWidth="1"/>
    <col min="4" max="4" width="14.7109375" style="2" customWidth="1"/>
    <col min="5" max="5" width="14.140625" style="2" customWidth="1"/>
    <col min="6" max="6" width="14.28125" style="2" customWidth="1"/>
    <col min="7" max="7" width="17.140625" style="2" customWidth="1"/>
    <col min="8" max="8" width="15.28125" style="2" customWidth="1"/>
    <col min="9" max="9" width="16.28125" style="2" customWidth="1"/>
    <col min="10" max="10" width="13.57421875" style="2" customWidth="1"/>
    <col min="11" max="11" width="14.421875" style="2" customWidth="1"/>
    <col min="12" max="12" width="16.8515625" style="2" customWidth="1"/>
    <col min="13" max="13" width="17.28125" style="2" customWidth="1"/>
    <col min="14" max="14" width="15.140625" style="2" customWidth="1"/>
    <col min="15" max="15" width="15.28125" style="3" customWidth="1"/>
    <col min="16" max="16384" width="9.140625" style="1" customWidth="1"/>
  </cols>
  <sheetData>
    <row r="1" spans="1:15" ht="18">
      <c r="A1" s="21"/>
      <c r="B1" s="22" t="s">
        <v>37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 customHeight="1">
      <c r="A2" s="21"/>
      <c r="B2" s="23" t="s">
        <v>0</v>
      </c>
      <c r="C2" s="19" t="s">
        <v>33</v>
      </c>
      <c r="D2" s="19"/>
      <c r="E2" s="19"/>
      <c r="F2" s="19"/>
      <c r="G2" s="19"/>
      <c r="H2" s="5"/>
      <c r="I2" s="19" t="s">
        <v>38</v>
      </c>
      <c r="J2" s="19"/>
      <c r="K2" s="19"/>
      <c r="L2" s="19"/>
      <c r="M2" s="19"/>
      <c r="N2" s="5"/>
      <c r="O2" s="24" t="s">
        <v>5</v>
      </c>
    </row>
    <row r="3" spans="1:15" ht="15" customHeight="1">
      <c r="A3" s="21"/>
      <c r="B3" s="23"/>
      <c r="C3" s="19" t="s">
        <v>7</v>
      </c>
      <c r="D3" s="20"/>
      <c r="E3" s="20"/>
      <c r="F3" s="20"/>
      <c r="G3" s="20"/>
      <c r="H3" s="6"/>
      <c r="I3" s="19" t="s">
        <v>7</v>
      </c>
      <c r="J3" s="20"/>
      <c r="K3" s="20"/>
      <c r="L3" s="20"/>
      <c r="M3" s="20"/>
      <c r="N3" s="6"/>
      <c r="O3" s="20"/>
    </row>
    <row r="4" spans="1:15" ht="70.5" customHeight="1">
      <c r="A4" s="21"/>
      <c r="B4" s="23"/>
      <c r="C4" s="7" t="s">
        <v>4</v>
      </c>
      <c r="D4" s="7" t="s">
        <v>8</v>
      </c>
      <c r="E4" s="7" t="s">
        <v>1</v>
      </c>
      <c r="F4" s="7" t="s">
        <v>2</v>
      </c>
      <c r="G4" s="7" t="s">
        <v>3</v>
      </c>
      <c r="H4" s="7" t="s">
        <v>29</v>
      </c>
      <c r="I4" s="7" t="s">
        <v>4</v>
      </c>
      <c r="J4" s="7" t="s">
        <v>8</v>
      </c>
      <c r="K4" s="7" t="s">
        <v>1</v>
      </c>
      <c r="L4" s="7" t="s">
        <v>2</v>
      </c>
      <c r="M4" s="7" t="s">
        <v>3</v>
      </c>
      <c r="N4" s="7" t="s">
        <v>29</v>
      </c>
      <c r="O4" s="20"/>
    </row>
    <row r="5" spans="1:15" ht="24" customHeight="1">
      <c r="A5" s="25" t="s">
        <v>6</v>
      </c>
      <c r="B5" s="25"/>
      <c r="C5" s="17">
        <f aca="true" t="shared" si="0" ref="C5:N5">C6+C10+C14+C17+C22+C34+C31+C28+C38</f>
        <v>1323128.505</v>
      </c>
      <c r="D5" s="17">
        <f t="shared" si="0"/>
        <v>866222.36</v>
      </c>
      <c r="E5" s="17">
        <f t="shared" si="0"/>
        <v>382720.375</v>
      </c>
      <c r="F5" s="17">
        <f t="shared" si="0"/>
        <v>47663.31</v>
      </c>
      <c r="G5" s="17">
        <f t="shared" si="0"/>
        <v>101.13</v>
      </c>
      <c r="H5" s="17">
        <f t="shared" si="0"/>
        <v>26522.46</v>
      </c>
      <c r="I5" s="17">
        <f t="shared" si="0"/>
        <v>711486.1588300002</v>
      </c>
      <c r="J5" s="17">
        <f t="shared" si="0"/>
        <v>515239.18882999994</v>
      </c>
      <c r="K5" s="17">
        <f t="shared" si="0"/>
        <v>185550.24</v>
      </c>
      <c r="L5" s="17">
        <f t="shared" si="0"/>
        <v>908.3</v>
      </c>
      <c r="M5" s="17">
        <f t="shared" si="0"/>
        <v>0</v>
      </c>
      <c r="N5" s="17">
        <f t="shared" si="0"/>
        <v>9788.43</v>
      </c>
      <c r="O5" s="17">
        <f aca="true" t="shared" si="1" ref="O5:O40">I5/C5*100</f>
        <v>53.77302024265589</v>
      </c>
    </row>
    <row r="6" spans="1:15" ht="43.5" customHeight="1">
      <c r="A6" s="13" t="s">
        <v>39</v>
      </c>
      <c r="B6" s="26" t="s">
        <v>56</v>
      </c>
      <c r="C6" s="15">
        <f aca="true" t="shared" si="2" ref="C6:N6">C7+C8+C9</f>
        <v>39952.6</v>
      </c>
      <c r="D6" s="15">
        <f t="shared" si="2"/>
        <v>39952.6</v>
      </c>
      <c r="E6" s="15">
        <f t="shared" si="2"/>
        <v>0</v>
      </c>
      <c r="F6" s="15">
        <f t="shared" si="2"/>
        <v>0</v>
      </c>
      <c r="G6" s="15">
        <f t="shared" si="2"/>
        <v>0</v>
      </c>
      <c r="H6" s="15">
        <f t="shared" si="2"/>
        <v>0</v>
      </c>
      <c r="I6" s="15">
        <f t="shared" si="2"/>
        <v>26087.05883</v>
      </c>
      <c r="J6" s="15">
        <f t="shared" si="2"/>
        <v>26087.05883</v>
      </c>
      <c r="K6" s="15">
        <f t="shared" si="2"/>
        <v>0</v>
      </c>
      <c r="L6" s="15">
        <f t="shared" si="2"/>
        <v>0</v>
      </c>
      <c r="M6" s="15">
        <f t="shared" si="2"/>
        <v>0</v>
      </c>
      <c r="N6" s="15">
        <f t="shared" si="2"/>
        <v>0</v>
      </c>
      <c r="O6" s="15">
        <f t="shared" si="1"/>
        <v>65.29502167568569</v>
      </c>
    </row>
    <row r="7" spans="1:15" ht="49.5" customHeight="1">
      <c r="A7" s="27"/>
      <c r="B7" s="8" t="s">
        <v>36</v>
      </c>
      <c r="C7" s="16">
        <f>D7+E7+F7+G7+H7</f>
        <v>18476</v>
      </c>
      <c r="D7" s="16">
        <v>18476</v>
      </c>
      <c r="E7" s="16">
        <v>0</v>
      </c>
      <c r="F7" s="16">
        <v>0</v>
      </c>
      <c r="G7" s="16">
        <v>0</v>
      </c>
      <c r="H7" s="16">
        <v>0</v>
      </c>
      <c r="I7" s="16">
        <f aca="true" t="shared" si="3" ref="I7:I12">J7+K7+L7+M7+N7</f>
        <v>12355.26524</v>
      </c>
      <c r="J7" s="16">
        <v>12355.26524</v>
      </c>
      <c r="K7" s="16">
        <v>0</v>
      </c>
      <c r="L7" s="16">
        <v>0</v>
      </c>
      <c r="M7" s="16">
        <v>0</v>
      </c>
      <c r="N7" s="16">
        <v>0</v>
      </c>
      <c r="O7" s="16">
        <f t="shared" si="1"/>
        <v>66.87197033990041</v>
      </c>
    </row>
    <row r="8" spans="1:15" ht="41.25" customHeight="1">
      <c r="A8" s="27"/>
      <c r="B8" s="8" t="s">
        <v>9</v>
      </c>
      <c r="C8" s="16">
        <f>D8+E8+F8+G8+H8</f>
        <v>5972.2</v>
      </c>
      <c r="D8" s="16">
        <v>5972.2</v>
      </c>
      <c r="E8" s="16">
        <v>0</v>
      </c>
      <c r="F8" s="16">
        <v>0</v>
      </c>
      <c r="G8" s="16">
        <v>0</v>
      </c>
      <c r="H8" s="16">
        <v>0</v>
      </c>
      <c r="I8" s="16">
        <f t="shared" si="3"/>
        <v>4284.20018</v>
      </c>
      <c r="J8" s="16">
        <v>4284.20018</v>
      </c>
      <c r="K8" s="16">
        <v>0</v>
      </c>
      <c r="L8" s="16">
        <v>0</v>
      </c>
      <c r="M8" s="16">
        <v>0</v>
      </c>
      <c r="N8" s="16">
        <v>0</v>
      </c>
      <c r="O8" s="16">
        <f t="shared" si="1"/>
        <v>71.7357117979974</v>
      </c>
    </row>
    <row r="9" spans="1:15" ht="50.25">
      <c r="A9" s="27"/>
      <c r="B9" s="8" t="s">
        <v>35</v>
      </c>
      <c r="C9" s="16">
        <f>D9+E9+F9+G9+H9</f>
        <v>15504.4</v>
      </c>
      <c r="D9" s="16">
        <v>15504.4</v>
      </c>
      <c r="E9" s="16">
        <v>0</v>
      </c>
      <c r="F9" s="16">
        <v>0</v>
      </c>
      <c r="G9" s="16">
        <v>0</v>
      </c>
      <c r="H9" s="16">
        <v>0</v>
      </c>
      <c r="I9" s="16">
        <f t="shared" si="3"/>
        <v>9447.59341</v>
      </c>
      <c r="J9" s="16">
        <v>9447.59341</v>
      </c>
      <c r="K9" s="16">
        <v>0</v>
      </c>
      <c r="L9" s="16">
        <v>0</v>
      </c>
      <c r="M9" s="16">
        <v>0</v>
      </c>
      <c r="N9" s="16">
        <v>0</v>
      </c>
      <c r="O9" s="16">
        <f t="shared" si="1"/>
        <v>60.93491789427517</v>
      </c>
    </row>
    <row r="10" spans="1:15" ht="54" customHeight="1">
      <c r="A10" s="14" t="s">
        <v>40</v>
      </c>
      <c r="B10" s="26" t="s">
        <v>55</v>
      </c>
      <c r="C10" s="15">
        <f aca="true" t="shared" si="4" ref="C10:H10">C11+C12+C13</f>
        <v>106530.2</v>
      </c>
      <c r="D10" s="15">
        <f t="shared" si="4"/>
        <v>100745.8</v>
      </c>
      <c r="E10" s="18">
        <f t="shared" si="4"/>
        <v>2550</v>
      </c>
      <c r="F10" s="15">
        <f t="shared" si="4"/>
        <v>0</v>
      </c>
      <c r="G10" s="15">
        <f t="shared" si="4"/>
        <v>0</v>
      </c>
      <c r="H10" s="15">
        <f t="shared" si="4"/>
        <v>3234.4</v>
      </c>
      <c r="I10" s="15">
        <f>J10+K10+L10+M10+N10</f>
        <v>66428.51000000001</v>
      </c>
      <c r="J10" s="15">
        <f>SUM(J11:J13)</f>
        <v>62316.98</v>
      </c>
      <c r="K10" s="18">
        <f>SUM(K11:K13)</f>
        <v>2550</v>
      </c>
      <c r="L10" s="15">
        <f>SUM(L11:L13)</f>
        <v>0</v>
      </c>
      <c r="M10" s="15">
        <f>SUM(M11:M13)</f>
        <v>0</v>
      </c>
      <c r="N10" s="15">
        <f>N11+N12+N13</f>
        <v>1561.53</v>
      </c>
      <c r="O10" s="15">
        <f t="shared" si="1"/>
        <v>62.35650547919745</v>
      </c>
    </row>
    <row r="11" spans="1:15" ht="36" customHeight="1">
      <c r="A11" s="27"/>
      <c r="B11" s="8" t="s">
        <v>10</v>
      </c>
      <c r="C11" s="16">
        <f>D11+E11+F11+G11+H11</f>
        <v>6950</v>
      </c>
      <c r="D11" s="16">
        <v>6950</v>
      </c>
      <c r="E11" s="16">
        <v>0</v>
      </c>
      <c r="F11" s="16">
        <v>0</v>
      </c>
      <c r="G11" s="16">
        <v>0</v>
      </c>
      <c r="H11" s="16">
        <v>0</v>
      </c>
      <c r="I11" s="16">
        <f t="shared" si="3"/>
        <v>3578.57</v>
      </c>
      <c r="J11" s="16">
        <v>3578.57</v>
      </c>
      <c r="K11" s="16">
        <v>0</v>
      </c>
      <c r="L11" s="16">
        <v>0</v>
      </c>
      <c r="M11" s="16">
        <v>0</v>
      </c>
      <c r="N11" s="16">
        <v>0</v>
      </c>
      <c r="O11" s="16">
        <f t="shared" si="1"/>
        <v>51.49021582733814</v>
      </c>
    </row>
    <row r="12" spans="1:15" ht="30" customHeight="1">
      <c r="A12" s="27"/>
      <c r="B12" s="8" t="s">
        <v>12</v>
      </c>
      <c r="C12" s="16">
        <f>D12+E12+F12+G12+H12</f>
        <v>8000.6</v>
      </c>
      <c r="D12" s="16">
        <v>7373.1</v>
      </c>
      <c r="E12" s="16">
        <v>0</v>
      </c>
      <c r="F12" s="16">
        <v>0</v>
      </c>
      <c r="G12" s="16">
        <v>0</v>
      </c>
      <c r="H12" s="16">
        <v>627.5</v>
      </c>
      <c r="I12" s="16">
        <f t="shared" si="3"/>
        <v>6885.679999999999</v>
      </c>
      <c r="J12" s="16">
        <v>6332.4</v>
      </c>
      <c r="K12" s="16">
        <v>0</v>
      </c>
      <c r="L12" s="16">
        <v>0</v>
      </c>
      <c r="M12" s="16">
        <v>0</v>
      </c>
      <c r="N12" s="16">
        <v>553.28</v>
      </c>
      <c r="O12" s="16">
        <f t="shared" si="1"/>
        <v>86.06454515911307</v>
      </c>
    </row>
    <row r="13" spans="1:15" ht="54" customHeight="1">
      <c r="A13" s="27"/>
      <c r="B13" s="8" t="s">
        <v>11</v>
      </c>
      <c r="C13" s="16">
        <f>D13+E13+F13+G13+H13</f>
        <v>91579.59999999999</v>
      </c>
      <c r="D13" s="16">
        <v>86422.7</v>
      </c>
      <c r="E13" s="16">
        <v>2550</v>
      </c>
      <c r="F13" s="16">
        <v>0</v>
      </c>
      <c r="G13" s="16">
        <v>0</v>
      </c>
      <c r="H13" s="16">
        <v>2606.9</v>
      </c>
      <c r="I13" s="16">
        <f>J13+K13+L13+M13+N13</f>
        <v>55964.26</v>
      </c>
      <c r="J13" s="16">
        <v>52406.01</v>
      </c>
      <c r="K13" s="16">
        <v>2550</v>
      </c>
      <c r="L13" s="16">
        <v>0</v>
      </c>
      <c r="M13" s="16">
        <v>0</v>
      </c>
      <c r="N13" s="16">
        <v>1008.25</v>
      </c>
      <c r="O13" s="16">
        <f t="shared" si="1"/>
        <v>61.10996335428415</v>
      </c>
    </row>
    <row r="14" spans="1:15" ht="41.25" customHeight="1">
      <c r="A14" s="14" t="s">
        <v>41</v>
      </c>
      <c r="B14" s="26" t="s">
        <v>53</v>
      </c>
      <c r="C14" s="15">
        <f aca="true" t="shared" si="5" ref="C14:N14">C15+C16</f>
        <v>223694.4</v>
      </c>
      <c r="D14" s="15">
        <f t="shared" si="5"/>
        <v>182045.1</v>
      </c>
      <c r="E14" s="15">
        <f t="shared" si="5"/>
        <v>39299.3</v>
      </c>
      <c r="F14" s="15">
        <f t="shared" si="5"/>
        <v>0</v>
      </c>
      <c r="G14" s="15">
        <f t="shared" si="5"/>
        <v>0</v>
      </c>
      <c r="H14" s="15">
        <f t="shared" si="5"/>
        <v>2350</v>
      </c>
      <c r="I14" s="15">
        <f t="shared" si="5"/>
        <v>181797.09999999998</v>
      </c>
      <c r="J14" s="15">
        <f t="shared" si="5"/>
        <v>147025.8</v>
      </c>
      <c r="K14" s="15">
        <f t="shared" si="5"/>
        <v>32871.3</v>
      </c>
      <c r="L14" s="15">
        <f t="shared" si="5"/>
        <v>0</v>
      </c>
      <c r="M14" s="15">
        <f t="shared" si="5"/>
        <v>0</v>
      </c>
      <c r="N14" s="15">
        <f t="shared" si="5"/>
        <v>1900</v>
      </c>
      <c r="O14" s="15">
        <f t="shared" si="1"/>
        <v>81.27029554606641</v>
      </c>
    </row>
    <row r="15" spans="1:15" ht="48" customHeight="1">
      <c r="A15" s="27"/>
      <c r="B15" s="8" t="s">
        <v>13</v>
      </c>
      <c r="C15" s="16">
        <f>D15+E15+F15+G15+H15</f>
        <v>14166.1</v>
      </c>
      <c r="D15" s="16">
        <v>11266.6</v>
      </c>
      <c r="E15" s="16">
        <v>549.5</v>
      </c>
      <c r="F15" s="16">
        <v>0</v>
      </c>
      <c r="G15" s="16">
        <v>0</v>
      </c>
      <c r="H15" s="16">
        <v>2350</v>
      </c>
      <c r="I15" s="16">
        <f aca="true" t="shared" si="6" ref="I15:I20">J15+K15+L15+M15+N15</f>
        <v>11543.3</v>
      </c>
      <c r="J15" s="16">
        <v>9323.3</v>
      </c>
      <c r="K15" s="16">
        <v>320</v>
      </c>
      <c r="L15" s="16">
        <v>0</v>
      </c>
      <c r="M15" s="16">
        <v>0</v>
      </c>
      <c r="N15" s="16">
        <v>1900</v>
      </c>
      <c r="O15" s="16">
        <f t="shared" si="1"/>
        <v>81.48537706214131</v>
      </c>
    </row>
    <row r="16" spans="1:15" ht="44.25" customHeight="1">
      <c r="A16" s="27"/>
      <c r="B16" s="8" t="s">
        <v>34</v>
      </c>
      <c r="C16" s="16">
        <f>D16+E16+F16+G16+H16</f>
        <v>209528.3</v>
      </c>
      <c r="D16" s="16">
        <v>170778.5</v>
      </c>
      <c r="E16" s="16">
        <v>38749.8</v>
      </c>
      <c r="F16" s="16">
        <v>0</v>
      </c>
      <c r="G16" s="16">
        <v>0</v>
      </c>
      <c r="H16" s="16">
        <v>0</v>
      </c>
      <c r="I16" s="16">
        <f t="shared" si="6"/>
        <v>170253.8</v>
      </c>
      <c r="J16" s="16">
        <v>137702.5</v>
      </c>
      <c r="K16" s="16">
        <v>32551.3</v>
      </c>
      <c r="L16" s="16">
        <v>0</v>
      </c>
      <c r="M16" s="16">
        <v>0</v>
      </c>
      <c r="N16" s="16"/>
      <c r="O16" s="16">
        <f t="shared" si="1"/>
        <v>81.25575399599958</v>
      </c>
    </row>
    <row r="17" spans="1:15" ht="54" customHeight="1">
      <c r="A17" s="14" t="s">
        <v>42</v>
      </c>
      <c r="B17" s="26" t="s">
        <v>54</v>
      </c>
      <c r="C17" s="15">
        <f aca="true" t="shared" si="7" ref="C17:H17">C18+C19+C20+C21</f>
        <v>77424.945</v>
      </c>
      <c r="D17" s="15">
        <f t="shared" si="7"/>
        <v>30204</v>
      </c>
      <c r="E17" s="18">
        <f t="shared" si="7"/>
        <v>22437.635000000002</v>
      </c>
      <c r="F17" s="15">
        <f t="shared" si="7"/>
        <v>24783.31</v>
      </c>
      <c r="G17" s="15">
        <f t="shared" si="7"/>
        <v>0</v>
      </c>
      <c r="H17" s="15">
        <f t="shared" si="7"/>
        <v>0</v>
      </c>
      <c r="I17" s="15">
        <f t="shared" si="6"/>
        <v>11505.779999999999</v>
      </c>
      <c r="J17" s="15">
        <f>J18+J19+J20+J21</f>
        <v>2401.2799999999997</v>
      </c>
      <c r="K17" s="18">
        <f>K18+K19+K20+K21</f>
        <v>8196.2</v>
      </c>
      <c r="L17" s="15">
        <f>L18+L19+L20+L21</f>
        <v>908.3</v>
      </c>
      <c r="M17" s="15">
        <f>M18+M19+M20+M21</f>
        <v>0</v>
      </c>
      <c r="N17" s="15">
        <f>N18+N19+N20+N21</f>
        <v>0</v>
      </c>
      <c r="O17" s="15">
        <f t="shared" si="1"/>
        <v>14.860559474727426</v>
      </c>
    </row>
    <row r="18" spans="1:15" ht="54" customHeight="1">
      <c r="A18" s="27"/>
      <c r="B18" s="8" t="s">
        <v>14</v>
      </c>
      <c r="C18" s="16">
        <f>D18+E18+F18+G18+H18</f>
        <v>9654.56</v>
      </c>
      <c r="D18" s="16">
        <v>550</v>
      </c>
      <c r="E18" s="16">
        <v>8196.25</v>
      </c>
      <c r="F18" s="16">
        <v>908.31</v>
      </c>
      <c r="G18" s="16">
        <v>0</v>
      </c>
      <c r="H18" s="16">
        <v>0</v>
      </c>
      <c r="I18" s="16">
        <f t="shared" si="6"/>
        <v>9593.8</v>
      </c>
      <c r="J18" s="16">
        <v>489.3</v>
      </c>
      <c r="K18" s="16">
        <v>8196.2</v>
      </c>
      <c r="L18" s="16">
        <v>908.3</v>
      </c>
      <c r="M18" s="16">
        <v>0</v>
      </c>
      <c r="N18" s="16">
        <v>0</v>
      </c>
      <c r="O18" s="16">
        <f t="shared" si="1"/>
        <v>99.37066008186804</v>
      </c>
    </row>
    <row r="19" spans="1:15" ht="39" customHeight="1">
      <c r="A19" s="27"/>
      <c r="B19" s="8" t="s">
        <v>15</v>
      </c>
      <c r="C19" s="16">
        <f>D19+E19+F19+G19</f>
        <v>60066.385</v>
      </c>
      <c r="D19" s="16">
        <v>21950</v>
      </c>
      <c r="E19" s="16">
        <v>14241.385</v>
      </c>
      <c r="F19" s="16">
        <v>23875</v>
      </c>
      <c r="G19" s="16">
        <v>0</v>
      </c>
      <c r="H19" s="16">
        <v>0</v>
      </c>
      <c r="I19" s="16">
        <f t="shared" si="6"/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f t="shared" si="1"/>
        <v>0</v>
      </c>
    </row>
    <row r="20" spans="1:15" ht="54.75" customHeight="1">
      <c r="A20" s="27"/>
      <c r="B20" s="8" t="s">
        <v>16</v>
      </c>
      <c r="C20" s="16">
        <f>D20+E20+F20+G20</f>
        <v>5704</v>
      </c>
      <c r="D20" s="16">
        <v>5704</v>
      </c>
      <c r="E20" s="16">
        <v>0</v>
      </c>
      <c r="F20" s="16">
        <v>0</v>
      </c>
      <c r="G20" s="16">
        <v>0</v>
      </c>
      <c r="H20" s="16">
        <v>0</v>
      </c>
      <c r="I20" s="16">
        <f t="shared" si="6"/>
        <v>1433.34</v>
      </c>
      <c r="J20" s="16">
        <v>1433.34</v>
      </c>
      <c r="K20" s="16">
        <v>0</v>
      </c>
      <c r="L20" s="16">
        <v>0</v>
      </c>
      <c r="M20" s="16">
        <v>0</v>
      </c>
      <c r="N20" s="16">
        <v>0</v>
      </c>
      <c r="O20" s="16">
        <f t="shared" si="1"/>
        <v>25.12868162692847</v>
      </c>
    </row>
    <row r="21" spans="1:15" ht="96" customHeight="1">
      <c r="A21" s="27"/>
      <c r="B21" s="8" t="s">
        <v>17</v>
      </c>
      <c r="C21" s="16">
        <f>D21+E21+F21+G21</f>
        <v>2000</v>
      </c>
      <c r="D21" s="16">
        <v>2000</v>
      </c>
      <c r="E21" s="16">
        <v>0</v>
      </c>
      <c r="F21" s="16">
        <v>0</v>
      </c>
      <c r="G21" s="16">
        <v>0</v>
      </c>
      <c r="H21" s="16">
        <v>0</v>
      </c>
      <c r="I21" s="16">
        <f>J21+K21+L21+M21+N21</f>
        <v>478.64</v>
      </c>
      <c r="J21" s="16">
        <v>478.64</v>
      </c>
      <c r="K21" s="16">
        <v>0</v>
      </c>
      <c r="L21" s="16">
        <v>0</v>
      </c>
      <c r="M21" s="16">
        <v>0</v>
      </c>
      <c r="N21" s="16">
        <v>0</v>
      </c>
      <c r="O21" s="16">
        <f t="shared" si="1"/>
        <v>23.932000000000002</v>
      </c>
    </row>
    <row r="22" spans="1:15" ht="78" customHeight="1">
      <c r="A22" s="14" t="s">
        <v>43</v>
      </c>
      <c r="B22" s="26" t="s">
        <v>51</v>
      </c>
      <c r="C22" s="15">
        <f aca="true" t="shared" si="8" ref="C22:N22">C23+C24+C25+C26+C27</f>
        <v>557530.69</v>
      </c>
      <c r="D22" s="15">
        <f t="shared" si="8"/>
        <v>406859.77</v>
      </c>
      <c r="E22" s="15">
        <f t="shared" si="8"/>
        <v>131080.82</v>
      </c>
      <c r="F22" s="15">
        <f t="shared" si="8"/>
        <v>0</v>
      </c>
      <c r="G22" s="15">
        <f t="shared" si="8"/>
        <v>0</v>
      </c>
      <c r="H22" s="15">
        <f t="shared" si="8"/>
        <v>19590.1</v>
      </c>
      <c r="I22" s="15">
        <f t="shared" si="8"/>
        <v>283828.97000000003</v>
      </c>
      <c r="J22" s="15">
        <f t="shared" si="8"/>
        <v>234963.83999999997</v>
      </c>
      <c r="K22" s="15">
        <f t="shared" si="8"/>
        <v>43886.189999999995</v>
      </c>
      <c r="L22" s="15">
        <f t="shared" si="8"/>
        <v>0</v>
      </c>
      <c r="M22" s="15">
        <f t="shared" si="8"/>
        <v>0</v>
      </c>
      <c r="N22" s="15">
        <f t="shared" si="8"/>
        <v>4978.9400000000005</v>
      </c>
      <c r="O22" s="15">
        <f t="shared" si="1"/>
        <v>50.908223545505635</v>
      </c>
    </row>
    <row r="23" spans="1:15" ht="57.75" customHeight="1">
      <c r="A23" s="27"/>
      <c r="B23" s="10" t="s">
        <v>18</v>
      </c>
      <c r="C23" s="16">
        <f>D23+E23+F23+G23+H23</f>
        <v>185830.46</v>
      </c>
      <c r="D23" s="16">
        <v>168930.46</v>
      </c>
      <c r="E23" s="16">
        <v>16900</v>
      </c>
      <c r="F23" s="16">
        <v>0</v>
      </c>
      <c r="G23" s="16">
        <v>0</v>
      </c>
      <c r="H23" s="16">
        <v>0</v>
      </c>
      <c r="I23" s="16">
        <f>J23+K23+L23+M23+N23</f>
        <v>126224.44</v>
      </c>
      <c r="J23" s="16">
        <v>126224.44</v>
      </c>
      <c r="K23" s="16">
        <v>0</v>
      </c>
      <c r="L23" s="16">
        <v>0</v>
      </c>
      <c r="M23" s="16">
        <v>0</v>
      </c>
      <c r="N23" s="16">
        <v>0</v>
      </c>
      <c r="O23" s="16">
        <f t="shared" si="1"/>
        <v>67.92451571179451</v>
      </c>
    </row>
    <row r="24" spans="1:15" ht="42" customHeight="1">
      <c r="A24" s="27"/>
      <c r="B24" s="9" t="s">
        <v>19</v>
      </c>
      <c r="C24" s="16">
        <f>D24+E24+F24+G24+H24</f>
        <v>123140.13</v>
      </c>
      <c r="D24" s="16">
        <v>115144.63</v>
      </c>
      <c r="E24" s="16">
        <v>3086.5</v>
      </c>
      <c r="F24" s="16">
        <v>0</v>
      </c>
      <c r="G24" s="16">
        <v>0</v>
      </c>
      <c r="H24" s="16">
        <v>4909</v>
      </c>
      <c r="I24" s="16">
        <f>J24+K24+L24+M24+N24</f>
        <v>69791.40000000001</v>
      </c>
      <c r="J24" s="16">
        <v>68488.8</v>
      </c>
      <c r="K24" s="16">
        <v>1142.6</v>
      </c>
      <c r="L24" s="16">
        <v>0</v>
      </c>
      <c r="M24" s="16">
        <v>0</v>
      </c>
      <c r="N24" s="16">
        <v>160</v>
      </c>
      <c r="O24" s="16">
        <f t="shared" si="1"/>
        <v>56.67640597748274</v>
      </c>
    </row>
    <row r="25" spans="1:15" ht="38.25" customHeight="1">
      <c r="A25" s="27"/>
      <c r="B25" s="8" t="s">
        <v>20</v>
      </c>
      <c r="C25" s="16">
        <f>D25+E25+F25+G25+H25</f>
        <v>22469</v>
      </c>
      <c r="D25" s="16">
        <v>22469</v>
      </c>
      <c r="E25" s="16">
        <v>0</v>
      </c>
      <c r="F25" s="16">
        <v>0</v>
      </c>
      <c r="G25" s="16">
        <v>0</v>
      </c>
      <c r="H25" s="16">
        <v>0</v>
      </c>
      <c r="I25" s="16">
        <f>J25+K25+L25+M25+N25</f>
        <v>8030.96</v>
      </c>
      <c r="J25" s="16">
        <v>8030.96</v>
      </c>
      <c r="K25" s="16">
        <v>0</v>
      </c>
      <c r="L25" s="16">
        <v>0</v>
      </c>
      <c r="M25" s="16">
        <v>0</v>
      </c>
      <c r="N25" s="16">
        <v>0</v>
      </c>
      <c r="O25" s="16">
        <f t="shared" si="1"/>
        <v>35.74240064088299</v>
      </c>
    </row>
    <row r="26" spans="1:15" ht="36" customHeight="1">
      <c r="A26" s="27"/>
      <c r="B26" s="9" t="s">
        <v>21</v>
      </c>
      <c r="C26" s="16">
        <f>D26+E26+F26+G26+H26</f>
        <v>146646.97</v>
      </c>
      <c r="D26" s="16">
        <v>50423.4</v>
      </c>
      <c r="E26" s="16">
        <v>84887.07</v>
      </c>
      <c r="F26" s="16">
        <v>0</v>
      </c>
      <c r="G26" s="16">
        <v>0</v>
      </c>
      <c r="H26" s="16">
        <v>11336.5</v>
      </c>
      <c r="I26" s="16">
        <f>J26+K26+L26+M26+N26</f>
        <v>60586.11</v>
      </c>
      <c r="J26" s="16">
        <v>24162.37</v>
      </c>
      <c r="K26" s="16">
        <v>34949.24</v>
      </c>
      <c r="L26" s="16">
        <v>0</v>
      </c>
      <c r="M26" s="16">
        <v>0</v>
      </c>
      <c r="N26" s="16">
        <v>1474.5</v>
      </c>
      <c r="O26" s="16">
        <f t="shared" si="1"/>
        <v>41.31425968091943</v>
      </c>
    </row>
    <row r="27" spans="1:16" ht="72.75" customHeight="1">
      <c r="A27" s="27"/>
      <c r="B27" s="9" t="s">
        <v>22</v>
      </c>
      <c r="C27" s="16">
        <f>D27+E27+F27+G27+H27</f>
        <v>79444.13</v>
      </c>
      <c r="D27" s="16">
        <v>49892.28</v>
      </c>
      <c r="E27" s="16">
        <v>26207.25</v>
      </c>
      <c r="F27" s="16">
        <v>0</v>
      </c>
      <c r="G27" s="16">
        <v>0</v>
      </c>
      <c r="H27" s="16">
        <v>3344.6</v>
      </c>
      <c r="I27" s="16">
        <f>J27+K27+L27+M27+N27</f>
        <v>19196.06</v>
      </c>
      <c r="J27" s="16">
        <v>8057.27</v>
      </c>
      <c r="K27" s="16">
        <v>7794.35</v>
      </c>
      <c r="L27" s="16">
        <v>0</v>
      </c>
      <c r="M27" s="16">
        <v>0</v>
      </c>
      <c r="N27" s="16">
        <v>3344.44</v>
      </c>
      <c r="O27" s="16">
        <f t="shared" si="1"/>
        <v>24.162968365315347</v>
      </c>
      <c r="P27" s="4"/>
    </row>
    <row r="28" spans="1:15" ht="60" customHeight="1">
      <c r="A28" s="14" t="s">
        <v>44</v>
      </c>
      <c r="B28" s="26" t="s">
        <v>52</v>
      </c>
      <c r="C28" s="15">
        <f>D28+E28+F28+G28</f>
        <v>17233.489999999998</v>
      </c>
      <c r="D28" s="15">
        <f aca="true" t="shared" si="9" ref="D28:N28">SUM(D29:D30)</f>
        <v>17233.489999999998</v>
      </c>
      <c r="E28" s="18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591.9</v>
      </c>
      <c r="J28" s="15">
        <f t="shared" si="9"/>
        <v>591.9</v>
      </c>
      <c r="K28" s="18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9"/>
        <v>0</v>
      </c>
      <c r="O28" s="15">
        <f t="shared" si="1"/>
        <v>3.4345916004245227</v>
      </c>
    </row>
    <row r="29" spans="1:15" ht="93.75" customHeight="1">
      <c r="A29" s="27"/>
      <c r="B29" s="8" t="s">
        <v>31</v>
      </c>
      <c r="C29" s="16">
        <f>D29+E29+F29+G29+H29</f>
        <v>13113.49</v>
      </c>
      <c r="D29" s="16">
        <v>13113.49</v>
      </c>
      <c r="E29" s="16">
        <v>0</v>
      </c>
      <c r="F29" s="16">
        <v>0</v>
      </c>
      <c r="G29" s="16">
        <v>0</v>
      </c>
      <c r="H29" s="16">
        <v>0</v>
      </c>
      <c r="I29" s="16">
        <f>J29+K29+L29+M29+N29</f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f t="shared" si="1"/>
        <v>0</v>
      </c>
    </row>
    <row r="30" spans="1:15" ht="48.75" customHeight="1">
      <c r="A30" s="27"/>
      <c r="B30" s="8" t="s">
        <v>32</v>
      </c>
      <c r="C30" s="16">
        <f>D30+E30+F30+G30+H30</f>
        <v>4120</v>
      </c>
      <c r="D30" s="16">
        <v>4120</v>
      </c>
      <c r="E30" s="16">
        <v>0</v>
      </c>
      <c r="F30" s="16">
        <v>0</v>
      </c>
      <c r="G30" s="16">
        <v>0</v>
      </c>
      <c r="H30" s="16">
        <v>0</v>
      </c>
      <c r="I30" s="16">
        <f>J30+K30+L30+M30+N30</f>
        <v>591.9</v>
      </c>
      <c r="J30" s="16">
        <v>591.9</v>
      </c>
      <c r="K30" s="16">
        <v>0</v>
      </c>
      <c r="L30" s="16">
        <v>0</v>
      </c>
      <c r="M30" s="16">
        <v>0</v>
      </c>
      <c r="N30" s="16">
        <v>0</v>
      </c>
      <c r="O30" s="16">
        <f t="shared" si="1"/>
        <v>14.36650485436893</v>
      </c>
    </row>
    <row r="31" spans="1:15" ht="48.75" customHeight="1">
      <c r="A31" s="14" t="s">
        <v>45</v>
      </c>
      <c r="B31" s="26" t="s">
        <v>49</v>
      </c>
      <c r="C31" s="15">
        <f aca="true" t="shared" si="10" ref="C31:N31">SUM(C32:C33)</f>
        <v>6460</v>
      </c>
      <c r="D31" s="15">
        <f t="shared" si="10"/>
        <v>6460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3174.8</v>
      </c>
      <c r="J31" s="15">
        <f t="shared" si="10"/>
        <v>3174.8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0"/>
        <v>0</v>
      </c>
      <c r="O31" s="15">
        <f t="shared" si="1"/>
        <v>49.14551083591331</v>
      </c>
    </row>
    <row r="32" spans="1:15" ht="48.75" customHeight="1">
      <c r="A32" s="27"/>
      <c r="B32" s="8" t="s">
        <v>25</v>
      </c>
      <c r="C32" s="16">
        <f>D32+E32+F32+G32</f>
        <v>1880</v>
      </c>
      <c r="D32" s="16">
        <v>1880</v>
      </c>
      <c r="E32" s="16">
        <v>0</v>
      </c>
      <c r="F32" s="16">
        <v>0</v>
      </c>
      <c r="G32" s="16">
        <v>0</v>
      </c>
      <c r="H32" s="16">
        <v>0</v>
      </c>
      <c r="I32" s="16">
        <f>SUM(J32,K32)</f>
        <v>1212.44</v>
      </c>
      <c r="J32" s="16">
        <v>1212.44</v>
      </c>
      <c r="K32" s="16">
        <v>0</v>
      </c>
      <c r="L32" s="16">
        <v>0</v>
      </c>
      <c r="M32" s="16">
        <v>0</v>
      </c>
      <c r="N32" s="16">
        <v>0</v>
      </c>
      <c r="O32" s="16">
        <f t="shared" si="1"/>
        <v>64.49148936170212</v>
      </c>
    </row>
    <row r="33" spans="1:15" ht="48.75" customHeight="1">
      <c r="A33" s="27"/>
      <c r="B33" s="8" t="s">
        <v>26</v>
      </c>
      <c r="C33" s="16">
        <f>D33+E33+F33+G33</f>
        <v>4580</v>
      </c>
      <c r="D33" s="16">
        <v>4580</v>
      </c>
      <c r="E33" s="16">
        <v>0</v>
      </c>
      <c r="F33" s="16">
        <v>0</v>
      </c>
      <c r="G33" s="16">
        <v>0</v>
      </c>
      <c r="H33" s="16">
        <v>0</v>
      </c>
      <c r="I33" s="16">
        <f>SUM(J33,K33)</f>
        <v>1962.36</v>
      </c>
      <c r="J33" s="16">
        <v>1962.36</v>
      </c>
      <c r="K33" s="16">
        <v>0</v>
      </c>
      <c r="L33" s="16">
        <v>0</v>
      </c>
      <c r="M33" s="16">
        <v>0</v>
      </c>
      <c r="N33" s="16">
        <v>0</v>
      </c>
      <c r="O33" s="16">
        <f t="shared" si="1"/>
        <v>42.84628820960699</v>
      </c>
    </row>
    <row r="34" spans="1:15" ht="90.75" customHeight="1">
      <c r="A34" s="14" t="s">
        <v>46</v>
      </c>
      <c r="B34" s="26" t="s">
        <v>48</v>
      </c>
      <c r="C34" s="15">
        <f aca="true" t="shared" si="11" ref="C34:N34">C35+C36+C37</f>
        <v>223967.18</v>
      </c>
      <c r="D34" s="15">
        <f t="shared" si="11"/>
        <v>77386.6</v>
      </c>
      <c r="E34" s="15">
        <f t="shared" si="11"/>
        <v>145232.62</v>
      </c>
      <c r="F34" s="15">
        <f t="shared" si="11"/>
        <v>0</v>
      </c>
      <c r="G34" s="15">
        <f t="shared" si="11"/>
        <v>101.13</v>
      </c>
      <c r="H34" s="15">
        <f t="shared" si="11"/>
        <v>1347.96</v>
      </c>
      <c r="I34" s="15">
        <f t="shared" si="11"/>
        <v>138072.04</v>
      </c>
      <c r="J34" s="15">
        <f t="shared" si="11"/>
        <v>38677.53</v>
      </c>
      <c r="K34" s="15">
        <f t="shared" si="11"/>
        <v>98046.55</v>
      </c>
      <c r="L34" s="15">
        <f t="shared" si="11"/>
        <v>0</v>
      </c>
      <c r="M34" s="15">
        <f t="shared" si="11"/>
        <v>0</v>
      </c>
      <c r="N34" s="15">
        <f t="shared" si="11"/>
        <v>1347.96</v>
      </c>
      <c r="O34" s="15">
        <f t="shared" si="1"/>
        <v>61.64833615353822</v>
      </c>
    </row>
    <row r="35" spans="1:15" ht="48.75" customHeight="1">
      <c r="A35" s="27"/>
      <c r="B35" s="11" t="s">
        <v>30</v>
      </c>
      <c r="C35" s="16">
        <f>D35+E35+F35+H35</f>
        <v>91727.52</v>
      </c>
      <c r="D35" s="16">
        <v>53796.94</v>
      </c>
      <c r="E35" s="16">
        <v>36582.62</v>
      </c>
      <c r="F35" s="16">
        <v>0</v>
      </c>
      <c r="G35" s="16">
        <v>101.13</v>
      </c>
      <c r="H35" s="16">
        <v>1347.96</v>
      </c>
      <c r="I35" s="16">
        <f>J35+K35+L35+M35+N35</f>
        <v>24609.91</v>
      </c>
      <c r="J35" s="16">
        <v>23261.95</v>
      </c>
      <c r="K35" s="16">
        <v>0</v>
      </c>
      <c r="L35" s="16">
        <v>0</v>
      </c>
      <c r="M35" s="16">
        <v>0</v>
      </c>
      <c r="N35" s="16">
        <v>1347.96</v>
      </c>
      <c r="O35" s="16">
        <f t="shared" si="1"/>
        <v>26.829363750377205</v>
      </c>
    </row>
    <row r="36" spans="1:15" ht="48.75" customHeight="1">
      <c r="A36" s="27"/>
      <c r="B36" s="11" t="s">
        <v>23</v>
      </c>
      <c r="C36" s="16">
        <f>D36+E36+F36+G36</f>
        <v>6319.66</v>
      </c>
      <c r="D36" s="16">
        <v>6319.66</v>
      </c>
      <c r="E36" s="16">
        <v>0</v>
      </c>
      <c r="F36" s="16">
        <v>0</v>
      </c>
      <c r="G36" s="16">
        <v>0</v>
      </c>
      <c r="H36" s="16">
        <v>0</v>
      </c>
      <c r="I36" s="16">
        <f>J36+K36+L36+M36+N36</f>
        <v>921.6</v>
      </c>
      <c r="J36" s="16">
        <v>921.6</v>
      </c>
      <c r="K36" s="16">
        <v>0</v>
      </c>
      <c r="L36" s="16">
        <v>0</v>
      </c>
      <c r="M36" s="16">
        <v>0</v>
      </c>
      <c r="N36" s="16">
        <v>0</v>
      </c>
      <c r="O36" s="16">
        <f t="shared" si="1"/>
        <v>14.583063012883605</v>
      </c>
    </row>
    <row r="37" spans="1:15" ht="48.75" customHeight="1">
      <c r="A37" s="27"/>
      <c r="B37" s="8" t="s">
        <v>24</v>
      </c>
      <c r="C37" s="16">
        <f>D37+E37+F37+G37+H37</f>
        <v>125920</v>
      </c>
      <c r="D37" s="16">
        <v>17270</v>
      </c>
      <c r="E37" s="16">
        <v>108650</v>
      </c>
      <c r="F37" s="16">
        <v>0</v>
      </c>
      <c r="G37" s="16">
        <v>0</v>
      </c>
      <c r="H37" s="16">
        <v>0</v>
      </c>
      <c r="I37" s="16">
        <f>J37+K37+L37+M37+N37</f>
        <v>112540.53</v>
      </c>
      <c r="J37" s="16">
        <v>14493.98</v>
      </c>
      <c r="K37" s="16">
        <v>98046.55</v>
      </c>
      <c r="L37" s="16">
        <v>0</v>
      </c>
      <c r="M37" s="16">
        <v>0</v>
      </c>
      <c r="N37" s="16">
        <v>0</v>
      </c>
      <c r="O37" s="16">
        <f t="shared" si="1"/>
        <v>89.37462674714104</v>
      </c>
    </row>
    <row r="38" spans="1:15" ht="57" customHeight="1">
      <c r="A38" s="14" t="s">
        <v>47</v>
      </c>
      <c r="B38" s="26" t="s">
        <v>50</v>
      </c>
      <c r="C38" s="15">
        <f>SUM(C39:C40)</f>
        <v>70335</v>
      </c>
      <c r="D38" s="15">
        <f aca="true" t="shared" si="12" ref="D38:N38">SUM(D39:D40)</f>
        <v>5335</v>
      </c>
      <c r="E38" s="18">
        <f t="shared" si="12"/>
        <v>42120</v>
      </c>
      <c r="F38" s="15">
        <f t="shared" si="12"/>
        <v>22880</v>
      </c>
      <c r="G38" s="15">
        <f t="shared" si="12"/>
        <v>0</v>
      </c>
      <c r="H38" s="15">
        <f t="shared" si="12"/>
        <v>0</v>
      </c>
      <c r="I38" s="15">
        <f t="shared" si="12"/>
        <v>0</v>
      </c>
      <c r="J38" s="15">
        <f t="shared" si="12"/>
        <v>0</v>
      </c>
      <c r="K38" s="18">
        <f t="shared" si="12"/>
        <v>0</v>
      </c>
      <c r="L38" s="15">
        <f t="shared" si="12"/>
        <v>0</v>
      </c>
      <c r="M38" s="15">
        <f t="shared" si="12"/>
        <v>0</v>
      </c>
      <c r="N38" s="15">
        <f t="shared" si="12"/>
        <v>0</v>
      </c>
      <c r="O38" s="15">
        <f t="shared" si="1"/>
        <v>0</v>
      </c>
    </row>
    <row r="39" spans="1:15" ht="42.75" customHeight="1">
      <c r="A39" s="27"/>
      <c r="B39" s="8" t="s">
        <v>27</v>
      </c>
      <c r="C39" s="16">
        <f>D39+E39+F39+G39</f>
        <v>33136.99</v>
      </c>
      <c r="D39" s="16">
        <v>2740.01</v>
      </c>
      <c r="E39" s="16">
        <v>19697.24</v>
      </c>
      <c r="F39" s="16">
        <v>10699.74</v>
      </c>
      <c r="G39" s="16">
        <v>0</v>
      </c>
      <c r="H39" s="16">
        <v>0</v>
      </c>
      <c r="I39" s="16">
        <f>J39+K39+L39+M39+N39</f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f t="shared" si="1"/>
        <v>0</v>
      </c>
    </row>
    <row r="40" spans="1:15" ht="39.75" customHeight="1">
      <c r="A40" s="27"/>
      <c r="B40" s="8" t="s">
        <v>28</v>
      </c>
      <c r="C40" s="16">
        <f>D40+E40+F40+G40</f>
        <v>37198.01</v>
      </c>
      <c r="D40" s="16">
        <v>2594.99</v>
      </c>
      <c r="E40" s="16">
        <v>22422.76</v>
      </c>
      <c r="F40" s="16">
        <v>12180.26</v>
      </c>
      <c r="G40" s="16">
        <v>0</v>
      </c>
      <c r="H40" s="16">
        <v>0</v>
      </c>
      <c r="I40" s="16">
        <f>J40+K40+L40+M40+N40</f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f t="shared" si="1"/>
        <v>0</v>
      </c>
    </row>
  </sheetData>
  <sheetProtection/>
  <mergeCells count="18">
    <mergeCell ref="A29:A30"/>
    <mergeCell ref="A32:A33"/>
    <mergeCell ref="A35:A37"/>
    <mergeCell ref="A39:A40"/>
    <mergeCell ref="B1:O1"/>
    <mergeCell ref="C2:G2"/>
    <mergeCell ref="I2:M2"/>
    <mergeCell ref="C3:G3"/>
    <mergeCell ref="A11:A13"/>
    <mergeCell ref="A15:A16"/>
    <mergeCell ref="A18:A21"/>
    <mergeCell ref="A23:A27"/>
    <mergeCell ref="I3:M3"/>
    <mergeCell ref="O2:O4"/>
    <mergeCell ref="A5:B5"/>
    <mergeCell ref="B2:B4"/>
    <mergeCell ref="A1:A4"/>
    <mergeCell ref="A7:A9"/>
  </mergeCells>
  <printOptions/>
  <pageMargins left="0.25" right="0.25" top="0.75" bottom="0.75" header="0.3" footer="0.3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2019-12-19T07:51:04Z</cp:lastPrinted>
  <dcterms:created xsi:type="dcterms:W3CDTF">2002-03-11T10:22:12Z</dcterms:created>
  <dcterms:modified xsi:type="dcterms:W3CDTF">2019-12-19T07:51:20Z</dcterms:modified>
  <cp:category/>
  <cp:version/>
  <cp:contentType/>
  <cp:contentStatus/>
</cp:coreProperties>
</file>