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648" windowWidth="12060" windowHeight="9576" activeTab="0"/>
  </bookViews>
  <sheets>
    <sheet name="ГМР 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<sst xmlns="http://schemas.openxmlformats.org/spreadsheetml/2006/main" count="66" uniqueCount="60">
  <si>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 xml:space="preserve">Наименование </t>
  </si>
  <si>
    <t>Средства ГМР</t>
  </si>
  <si>
    <t>в том числе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</si>
  <si>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</si>
  <si>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</si>
  <si>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</si>
  <si>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</si>
  <si>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</si>
  <si>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</si>
  <si>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ИТОГО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</si>
  <si>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</si>
  <si>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</si>
  <si>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</si>
  <si>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</si>
  <si>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</si>
  <si>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</si>
  <si>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</si>
  <si>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</si>
  <si>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</si>
  <si>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</si>
  <si>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</si>
  <si>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</si>
  <si>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</si>
  <si>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</si>
  <si>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</si>
  <si>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</si>
  <si>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</si>
  <si>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</si>
  <si>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</si>
  <si>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</si>
  <si>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</si>
  <si>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</si>
  <si>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</si>
  <si>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</si>
  <si>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</si>
  <si>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</si>
  <si>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</si>
  <si>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</si>
  <si>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</si>
  <si>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</si>
  <si>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Устойчивое общественное развитие в Гатчинском муниципальном районе, в т.ч. по подпрограммам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</si>
  <si>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</si>
  <si>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</si>
  <si>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</si>
  <si>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>Социальная поддержка отдельных категорий граждан в Гатчинском муниципальном районе, в т.ч. по подпрограммам</t>
  </si>
  <si>
    <t>Средства федерального бюджета</t>
  </si>
  <si>
    <t xml:space="preserve">Патриотическое воспитание молодежи Гатчинского муниципального района </t>
  </si>
  <si>
    <t>Средства бюджета ЛО</t>
  </si>
  <si>
    <t>Сохранение и развитие народной культуры, искусства и самодеятельного творчества</t>
  </si>
  <si>
    <t>Борьба с борщевиком Сосновского</t>
  </si>
  <si>
    <t>Внебюджетные средства*</t>
  </si>
  <si>
    <t>* - внебюджетные средства указаны справочно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</si>
  <si>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</si>
  <si>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Финансовое обеспечение реализации муниципальной программы "Современное образование в ГМР"</t>
  </si>
  <si>
    <t>Поддержка социально-ориентированных некоммерческих организаций, осуществляющих деятельность на территории  ГМР, в 2016-2017 гг.</t>
  </si>
  <si>
    <t>%  исполне ния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</si>
  <si>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</si>
  <si>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Исполнение бюджетных ассигнований на реализацию муниципальных программ Гатчинского муниципального района за январь - март 2017 года</t>
  </si>
  <si>
    <t>ПЛАН на 2017 год (тыс. руб.)</t>
  </si>
  <si>
    <t>ФАКТ за 1 квартал 2017 года (тыс. руб)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</si>
</sst>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7" fillId="32" borderId="10" xfId="0" applyNumberFormat="1" applyFont="1" applyFill="1" applyBorder="1" applyAlignment="1">
      <alignment vertical="center" wrapText="1"/>
    </xf>
    <xf numFmtId="166" fontId="4" fillId="32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 outlineLevelRow="1"/>
  <cols>
    <col min="1" max="1" width="42.57421875" style="6" customWidth="1"/>
    <col min="2" max="2" width="11.8515625" style="6" customWidth="1"/>
    <col min="3" max="3" width="12.28125" style="6" customWidth="1"/>
    <col min="4" max="4" width="12.140625" style="6" customWidth="1"/>
    <col min="5" max="5" width="10.8515625" style="6" customWidth="1"/>
    <col min="6" max="6" width="10.57421875" style="6" customWidth="1"/>
    <col min="7" max="7" width="12.57421875" style="6" customWidth="1"/>
    <col min="8" max="8" width="10.57421875" style="6" customWidth="1"/>
    <col min="9" max="9" width="11.57421875" style="6" customWidth="1"/>
    <col min="10" max="10" width="9.7109375" style="6" customWidth="1"/>
    <col min="11" max="11" width="8.00390625" style="6" customWidth="1"/>
    <col min="12" max="12" width="9.140625" style="17" customWidth="1"/>
    <col min="13" max="13" width="11.421875" style="8" bestFit="1" customWidth="1"/>
    <col min="14" max="14" width="13.8515625" style="8" customWidth="1"/>
    <col min="15" max="16384" width="9.140625" style="8" customWidth="1"/>
  </cols>
  <sheetData>
    <row r="1" spans="1:12" ht="28.5" customHeigh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 customHeight="1">
      <c r="A2" s="38" t="s">
        <v>0</v>
      </c>
      <c r="B2" s="37" t="s">
        <v>58</v>
      </c>
      <c r="C2" s="37"/>
      <c r="D2" s="37"/>
      <c r="E2" s="37"/>
      <c r="F2" s="37"/>
      <c r="G2" s="39" t="s">
        <v>59</v>
      </c>
      <c r="H2" s="40"/>
      <c r="I2" s="40"/>
      <c r="J2" s="40"/>
      <c r="K2" s="40"/>
      <c r="L2" s="42" t="s">
        <v>55</v>
      </c>
    </row>
    <row r="3" spans="1:12" ht="14.25" customHeight="1">
      <c r="A3" s="38"/>
      <c r="B3" s="41" t="s">
        <v>9</v>
      </c>
      <c r="C3" s="30" t="s">
        <v>2</v>
      </c>
      <c r="D3" s="31"/>
      <c r="E3" s="31"/>
      <c r="F3" s="32"/>
      <c r="G3" s="41" t="s">
        <v>9</v>
      </c>
      <c r="H3" s="33" t="s">
        <v>2</v>
      </c>
      <c r="I3" s="34"/>
      <c r="J3" s="34"/>
      <c r="K3" s="35"/>
      <c r="L3" s="42"/>
    </row>
    <row r="4" spans="1:12" ht="35.25" customHeight="1">
      <c r="A4" s="38"/>
      <c r="B4" s="41"/>
      <c r="C4" s="1" t="s">
        <v>1</v>
      </c>
      <c r="D4" s="21" t="s">
        <v>47</v>
      </c>
      <c r="E4" s="1" t="s">
        <v>45</v>
      </c>
      <c r="F4" s="1" t="s">
        <v>50</v>
      </c>
      <c r="G4" s="41"/>
      <c r="H4" s="1" t="s">
        <v>1</v>
      </c>
      <c r="I4" s="21" t="s">
        <v>47</v>
      </c>
      <c r="J4" s="1" t="s">
        <v>45</v>
      </c>
      <c r="K4" s="1" t="s">
        <v>50</v>
      </c>
      <c r="L4" s="42"/>
    </row>
    <row r="5" spans="1:13" ht="41.25" customHeight="1">
      <c r="A5" s="2" t="s">
        <v>3</v>
      </c>
      <c r="B5" s="13">
        <v>4554192.476</v>
      </c>
      <c r="C5" s="22">
        <f>C6+C12+C15+C19+C24+C29+C33+C36+C39+C44+C47</f>
        <v>1490781.7000000002</v>
      </c>
      <c r="D5" s="22">
        <f>D6+D12+D15+D19+D24+D29+D33+D36+D39+D44+D47</f>
        <v>3031201.6150000007</v>
      </c>
      <c r="E5" s="5">
        <f>E6+E12+E15+E19+E24+E29+E33+E36+E39+E44+E47</f>
        <v>32232.644</v>
      </c>
      <c r="F5" s="5">
        <f>F6+F12+F15+F19+F24+F29+F33+F36+F39+F44+F47</f>
        <v>0</v>
      </c>
      <c r="G5" s="5">
        <v>968220.233</v>
      </c>
      <c r="H5" s="5">
        <f>H6+H12+H15+H19+H24+H29+H33+H36+H39+H44+H47</f>
        <v>309220.85500000004</v>
      </c>
      <c r="I5" s="22">
        <f>I6+I12+I15+I19+I24+I29+I33+I36+I39+I44+I47</f>
        <v>657039.517</v>
      </c>
      <c r="J5" s="5">
        <f>J6+J12+J15+J19+J24+J29+J33+J36+J39+J44+J47</f>
        <v>713.21</v>
      </c>
      <c r="K5" s="5">
        <f>K6+K12+K15+K19+K24+K29+K33+K36+K39+K44+K47</f>
        <v>0</v>
      </c>
      <c r="L5" s="14">
        <f aca="true" t="shared" si="0" ref="L5:L23">G5/B5*100</f>
        <v>21.25997612315233</v>
      </c>
      <c r="M5" s="9"/>
    </row>
    <row r="6" spans="1:13" ht="48" customHeight="1">
      <c r="A6" s="3" t="s">
        <v>4</v>
      </c>
      <c r="B6" s="4">
        <f>SUM(B7:B11)</f>
        <v>3246611.77</v>
      </c>
      <c r="C6" s="4">
        <f aca="true" t="shared" si="1" ref="C6:K6">SUM(C7:C11)</f>
        <v>958988.7</v>
      </c>
      <c r="D6" s="23">
        <f t="shared" si="1"/>
        <v>2287623.0700000003</v>
      </c>
      <c r="E6" s="4">
        <f t="shared" si="1"/>
        <v>0</v>
      </c>
      <c r="F6" s="4">
        <f t="shared" si="1"/>
        <v>0</v>
      </c>
      <c r="G6" s="4">
        <f t="shared" si="1"/>
        <v>756019.5009999999</v>
      </c>
      <c r="H6" s="4">
        <f t="shared" si="1"/>
        <v>228233.641</v>
      </c>
      <c r="I6" s="23">
        <f t="shared" si="1"/>
        <v>527785.86</v>
      </c>
      <c r="J6" s="4">
        <f t="shared" si="1"/>
        <v>0</v>
      </c>
      <c r="K6" s="4">
        <f t="shared" si="1"/>
        <v>0</v>
      </c>
      <c r="L6" s="15">
        <f t="shared" si="0"/>
        <v>23.28641533262229</v>
      </c>
      <c r="M6" s="9"/>
    </row>
    <row r="7" spans="1:14" ht="24.75" customHeight="1">
      <c r="A7" s="28" t="s">
        <v>5</v>
      </c>
      <c r="B7" s="25">
        <f>C7+D7+E7</f>
        <v>1437463.85</v>
      </c>
      <c r="C7" s="25">
        <v>428450.35</v>
      </c>
      <c r="D7" s="25">
        <v>1009013.5</v>
      </c>
      <c r="E7" s="25"/>
      <c r="F7" s="25"/>
      <c r="G7" s="25">
        <f>H7+I7+J7</f>
        <v>349068.412</v>
      </c>
      <c r="H7" s="25">
        <v>101437.612</v>
      </c>
      <c r="I7" s="25">
        <v>247630.8</v>
      </c>
      <c r="J7" s="25"/>
      <c r="K7" s="25"/>
      <c r="L7" s="27">
        <f t="shared" si="0"/>
        <v>24.28363064573763</v>
      </c>
      <c r="M7" s="9"/>
      <c r="N7" s="9"/>
    </row>
    <row r="8" spans="1:14" ht="36" customHeight="1">
      <c r="A8" s="28" t="s">
        <v>6</v>
      </c>
      <c r="B8" s="25">
        <f>C8+D8+E8</f>
        <v>1501648.44</v>
      </c>
      <c r="C8" s="25">
        <v>270186.87</v>
      </c>
      <c r="D8" s="25">
        <v>1231461.57</v>
      </c>
      <c r="E8" s="25"/>
      <c r="F8" s="25"/>
      <c r="G8" s="25">
        <f>H8+I8+J8</f>
        <v>340445.277</v>
      </c>
      <c r="H8" s="25">
        <v>72630.217</v>
      </c>
      <c r="I8" s="25">
        <v>267815.06</v>
      </c>
      <c r="J8" s="25"/>
      <c r="K8" s="25"/>
      <c r="L8" s="27">
        <f t="shared" si="0"/>
        <v>22.67143679781667</v>
      </c>
      <c r="M8" s="20"/>
      <c r="N8" s="9"/>
    </row>
    <row r="9" spans="1:14" ht="27.75" customHeight="1">
      <c r="A9" s="28" t="s">
        <v>7</v>
      </c>
      <c r="B9" s="25">
        <f>C9+D9</f>
        <v>226319.78</v>
      </c>
      <c r="C9" s="25">
        <v>223280.98</v>
      </c>
      <c r="D9" s="25">
        <v>3038.8</v>
      </c>
      <c r="E9" s="25"/>
      <c r="F9" s="25"/>
      <c r="G9" s="25">
        <f>H9+I9</f>
        <v>47307.69</v>
      </c>
      <c r="H9" s="25">
        <v>47307.69</v>
      </c>
      <c r="I9" s="25">
        <v>0</v>
      </c>
      <c r="J9" s="25"/>
      <c r="K9" s="25"/>
      <c r="L9" s="27">
        <f t="shared" si="0"/>
        <v>20.903029333096736</v>
      </c>
      <c r="M9" s="9"/>
      <c r="N9" s="9"/>
    </row>
    <row r="10" spans="1:14" s="10" customFormat="1" ht="30.75" customHeight="1">
      <c r="A10" s="28" t="s">
        <v>8</v>
      </c>
      <c r="B10" s="25">
        <f>SUM(C10:D10:E10)</f>
        <v>1715.5</v>
      </c>
      <c r="C10" s="25">
        <v>1475.5</v>
      </c>
      <c r="D10" s="25">
        <v>240</v>
      </c>
      <c r="E10" s="25"/>
      <c r="F10" s="25"/>
      <c r="G10" s="25">
        <f>SUM(H10:I10)</f>
        <v>303.222</v>
      </c>
      <c r="H10" s="25">
        <v>63.222</v>
      </c>
      <c r="I10" s="25">
        <v>240</v>
      </c>
      <c r="J10" s="25"/>
      <c r="K10" s="25"/>
      <c r="L10" s="27">
        <f t="shared" si="0"/>
        <v>17.675429903818127</v>
      </c>
      <c r="M10" s="9"/>
      <c r="N10" s="9"/>
    </row>
    <row r="11" spans="1:14" ht="48" customHeight="1" outlineLevel="1">
      <c r="A11" s="28" t="s">
        <v>53</v>
      </c>
      <c r="B11" s="25">
        <f>SUM(C11:D11:E11)</f>
        <v>79464.2</v>
      </c>
      <c r="C11" s="25">
        <v>35595</v>
      </c>
      <c r="D11" s="25">
        <v>43869.2</v>
      </c>
      <c r="E11" s="25"/>
      <c r="F11" s="25"/>
      <c r="G11" s="25">
        <f>SUM(H11:I11)</f>
        <v>18894.9</v>
      </c>
      <c r="H11" s="25">
        <v>6794.9</v>
      </c>
      <c r="I11" s="25">
        <v>12100</v>
      </c>
      <c r="J11" s="25"/>
      <c r="K11" s="25"/>
      <c r="L11" s="27">
        <f t="shared" si="0"/>
        <v>23.77787733344072</v>
      </c>
      <c r="M11" s="9"/>
      <c r="N11" s="9"/>
    </row>
    <row r="12" spans="1:13" ht="57" customHeight="1" outlineLevel="1">
      <c r="A12" s="3" t="s">
        <v>44</v>
      </c>
      <c r="B12" s="4">
        <f aca="true" t="shared" si="2" ref="B12:K12">SUM(B13:B14)</f>
        <v>293327.77</v>
      </c>
      <c r="C12" s="4">
        <f t="shared" si="2"/>
        <v>126791.6</v>
      </c>
      <c r="D12" s="23">
        <f t="shared" si="2"/>
        <v>165215.66999999998</v>
      </c>
      <c r="E12" s="4">
        <f t="shared" si="2"/>
        <v>1320.5</v>
      </c>
      <c r="F12" s="4">
        <f t="shared" si="2"/>
        <v>0</v>
      </c>
      <c r="G12" s="4">
        <f t="shared" si="2"/>
        <v>101327.907</v>
      </c>
      <c r="H12" s="4">
        <f t="shared" si="2"/>
        <v>29457.3</v>
      </c>
      <c r="I12" s="23">
        <f t="shared" si="2"/>
        <v>71157.397</v>
      </c>
      <c r="J12" s="4">
        <f t="shared" si="2"/>
        <v>713.21</v>
      </c>
      <c r="K12" s="4">
        <f t="shared" si="2"/>
        <v>0</v>
      </c>
      <c r="L12" s="15">
        <f t="shared" si="0"/>
        <v>34.54425982238231</v>
      </c>
      <c r="M12" s="11"/>
    </row>
    <row r="13" spans="1:13" ht="33" customHeight="1" outlineLevel="1">
      <c r="A13" s="28" t="s">
        <v>10</v>
      </c>
      <c r="B13" s="25">
        <f>SUM(C13:D13:E13)</f>
        <v>218788.23</v>
      </c>
      <c r="C13" s="25">
        <v>124164.6</v>
      </c>
      <c r="D13" s="25">
        <v>94623.63</v>
      </c>
      <c r="E13" s="25"/>
      <c r="F13" s="25"/>
      <c r="G13" s="25">
        <f>SUM(H13:I13:J13)</f>
        <v>81856.467</v>
      </c>
      <c r="H13" s="25">
        <v>29282.3</v>
      </c>
      <c r="I13" s="25">
        <v>52574.167</v>
      </c>
      <c r="J13" s="25"/>
      <c r="K13" s="25"/>
      <c r="L13" s="27">
        <f>G13/B13*100</f>
        <v>37.413560592359104</v>
      </c>
      <c r="M13" s="11"/>
    </row>
    <row r="14" spans="1:13" s="10" customFormat="1" ht="34.5" customHeight="1">
      <c r="A14" s="28" t="s">
        <v>11</v>
      </c>
      <c r="B14" s="25">
        <f>SUM(C14:D14:E14)</f>
        <v>74539.54</v>
      </c>
      <c r="C14" s="25">
        <v>2627</v>
      </c>
      <c r="D14" s="25">
        <v>70592.04</v>
      </c>
      <c r="E14" s="25">
        <v>1320.5</v>
      </c>
      <c r="F14" s="25"/>
      <c r="G14" s="25">
        <f>SUM(H14:I14:J14)</f>
        <v>19471.44</v>
      </c>
      <c r="H14" s="25">
        <v>175</v>
      </c>
      <c r="I14" s="25">
        <v>18583.23</v>
      </c>
      <c r="J14" s="25">
        <v>713.21</v>
      </c>
      <c r="K14" s="25"/>
      <c r="L14" s="27">
        <f>G14/B14*100</f>
        <v>26.122296971513375</v>
      </c>
      <c r="M14" s="12"/>
    </row>
    <row r="15" spans="1:12" ht="50.25" customHeight="1">
      <c r="A15" s="3" t="s">
        <v>12</v>
      </c>
      <c r="B15" s="4">
        <f aca="true" t="shared" si="3" ref="B15:K15">SUM(B16:B18)</f>
        <v>11207</v>
      </c>
      <c r="C15" s="4">
        <f t="shared" si="3"/>
        <v>11207</v>
      </c>
      <c r="D15" s="23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189.7</v>
      </c>
      <c r="H15" s="4">
        <f t="shared" si="3"/>
        <v>189.7</v>
      </c>
      <c r="I15" s="23">
        <f t="shared" si="3"/>
        <v>0</v>
      </c>
      <c r="J15" s="4">
        <f t="shared" si="3"/>
        <v>0</v>
      </c>
      <c r="K15" s="4">
        <f t="shared" si="3"/>
        <v>0</v>
      </c>
      <c r="L15" s="15">
        <f t="shared" si="0"/>
        <v>1.6926920674578387</v>
      </c>
    </row>
    <row r="16" spans="1:12" ht="36" customHeight="1" outlineLevel="1">
      <c r="A16" s="28" t="s">
        <v>13</v>
      </c>
      <c r="B16" s="25">
        <f>SUM(C16:D16)</f>
        <v>5607</v>
      </c>
      <c r="C16" s="25">
        <v>5607</v>
      </c>
      <c r="D16" s="25"/>
      <c r="E16" s="25"/>
      <c r="F16" s="25"/>
      <c r="G16" s="25">
        <f>SUM(H16:I16)</f>
        <v>125.3</v>
      </c>
      <c r="H16" s="25">
        <v>125.3</v>
      </c>
      <c r="I16" s="25"/>
      <c r="J16" s="25"/>
      <c r="K16" s="25"/>
      <c r="L16" s="27">
        <f t="shared" si="0"/>
        <v>2.2347066167290883</v>
      </c>
    </row>
    <row r="17" spans="1:13" ht="42" customHeight="1" outlineLevel="1">
      <c r="A17" s="28" t="s">
        <v>14</v>
      </c>
      <c r="B17" s="25">
        <f>SUM(C17:D17)</f>
        <v>5000</v>
      </c>
      <c r="C17" s="25">
        <v>5000</v>
      </c>
      <c r="D17" s="25"/>
      <c r="E17" s="25"/>
      <c r="F17" s="25"/>
      <c r="G17" s="25">
        <f>SUM(H17:I17)</f>
        <v>64.4</v>
      </c>
      <c r="H17" s="25">
        <v>64.4</v>
      </c>
      <c r="I17" s="25"/>
      <c r="J17" s="25"/>
      <c r="K17" s="25"/>
      <c r="L17" s="27">
        <f t="shared" si="0"/>
        <v>1.288</v>
      </c>
      <c r="M17" s="19"/>
    </row>
    <row r="18" spans="1:12" ht="76.5" customHeight="1" outlineLevel="1">
      <c r="A18" s="24" t="s">
        <v>15</v>
      </c>
      <c r="B18" s="25">
        <f>SUM(C18:D18)</f>
        <v>600</v>
      </c>
      <c r="C18" s="25">
        <v>600</v>
      </c>
      <c r="D18" s="25"/>
      <c r="E18" s="25"/>
      <c r="F18" s="25"/>
      <c r="G18" s="25">
        <f>SUM(H18:I18)</f>
        <v>0</v>
      </c>
      <c r="H18" s="25">
        <v>0</v>
      </c>
      <c r="I18" s="25"/>
      <c r="J18" s="25"/>
      <c r="K18" s="25"/>
      <c r="L18" s="27">
        <f t="shared" si="0"/>
        <v>0</v>
      </c>
    </row>
    <row r="19" spans="1:12" ht="45.75" customHeight="1" outlineLevel="1">
      <c r="A19" s="3" t="s">
        <v>16</v>
      </c>
      <c r="B19" s="4">
        <f aca="true" t="shared" si="4" ref="B19:K19">SUM(B20:B23)</f>
        <v>233762.30000000002</v>
      </c>
      <c r="C19" s="4">
        <f t="shared" si="4"/>
        <v>226569.80000000002</v>
      </c>
      <c r="D19" s="23">
        <f t="shared" si="4"/>
        <v>7192.5</v>
      </c>
      <c r="E19" s="4">
        <f t="shared" si="4"/>
        <v>0</v>
      </c>
      <c r="F19" s="4">
        <f t="shared" si="4"/>
        <v>0</v>
      </c>
      <c r="G19" s="4">
        <f t="shared" si="4"/>
        <v>48063.04</v>
      </c>
      <c r="H19" s="4">
        <f t="shared" si="4"/>
        <v>44963.04</v>
      </c>
      <c r="I19" s="23">
        <f t="shared" si="4"/>
        <v>3100</v>
      </c>
      <c r="J19" s="4">
        <f t="shared" si="4"/>
        <v>0</v>
      </c>
      <c r="K19" s="4">
        <f t="shared" si="4"/>
        <v>0</v>
      </c>
      <c r="L19" s="16">
        <f>G19/B19*100</f>
        <v>20.56064643443361</v>
      </c>
    </row>
    <row r="20" spans="1:12" ht="34.5" customHeight="1" outlineLevel="1">
      <c r="A20" s="28" t="s">
        <v>48</v>
      </c>
      <c r="B20" s="25">
        <f>SUM(C20:D20:E20:F20)</f>
        <v>10766.7</v>
      </c>
      <c r="C20" s="25">
        <v>6920</v>
      </c>
      <c r="D20" s="25">
        <v>3846.7</v>
      </c>
      <c r="E20" s="25"/>
      <c r="F20" s="25"/>
      <c r="G20" s="25">
        <f>SUM(H20:I20:J20)</f>
        <v>2740</v>
      </c>
      <c r="H20" s="25">
        <v>140</v>
      </c>
      <c r="I20" s="25">
        <v>2600</v>
      </c>
      <c r="J20" s="25"/>
      <c r="K20" s="25"/>
      <c r="L20" s="27">
        <f t="shared" si="0"/>
        <v>25.448837619697773</v>
      </c>
    </row>
    <row r="21" spans="1:12" ht="32.25" customHeight="1">
      <c r="A21" s="28" t="s">
        <v>17</v>
      </c>
      <c r="B21" s="25">
        <f>SUM(C21:D21:E21:F21)</f>
        <v>189603.4</v>
      </c>
      <c r="C21" s="25">
        <v>188962.6</v>
      </c>
      <c r="D21" s="25">
        <v>640.8</v>
      </c>
      <c r="E21" s="25"/>
      <c r="F21" s="25"/>
      <c r="G21" s="25">
        <f>SUM(H21:I21:J21)</f>
        <v>40487.69</v>
      </c>
      <c r="H21" s="25">
        <v>39987.69</v>
      </c>
      <c r="I21" s="25">
        <v>500</v>
      </c>
      <c r="J21" s="25"/>
      <c r="K21" s="25"/>
      <c r="L21" s="27">
        <f t="shared" si="0"/>
        <v>21.353883949338464</v>
      </c>
    </row>
    <row r="22" spans="1:12" ht="44.25" customHeight="1" outlineLevel="1">
      <c r="A22" s="28" t="s">
        <v>18</v>
      </c>
      <c r="B22" s="25">
        <f>SUM(C22:D22:E22:F22)</f>
        <v>32527.2</v>
      </c>
      <c r="C22" s="25">
        <v>29822.2</v>
      </c>
      <c r="D22" s="25">
        <v>2705</v>
      </c>
      <c r="E22" s="25"/>
      <c r="F22" s="25"/>
      <c r="G22" s="25">
        <f>SUM(H22:I22:J22)</f>
        <v>4835.35</v>
      </c>
      <c r="H22" s="25">
        <v>4835.35</v>
      </c>
      <c r="I22" s="25">
        <v>0</v>
      </c>
      <c r="J22" s="25"/>
      <c r="K22" s="25"/>
      <c r="L22" s="27">
        <f t="shared" si="0"/>
        <v>14.865558670896972</v>
      </c>
    </row>
    <row r="23" spans="1:12" ht="33.75" customHeight="1" outlineLevel="1">
      <c r="A23" s="28" t="s">
        <v>19</v>
      </c>
      <c r="B23" s="25">
        <f>SUM(C23:D23:E23:F23)</f>
        <v>865</v>
      </c>
      <c r="C23" s="25">
        <v>865</v>
      </c>
      <c r="D23" s="25"/>
      <c r="E23" s="25"/>
      <c r="F23" s="25"/>
      <c r="G23" s="25">
        <f>SUM(H23:I23:J23)</f>
        <v>0</v>
      </c>
      <c r="H23" s="25">
        <v>0</v>
      </c>
      <c r="I23" s="25"/>
      <c r="J23" s="25"/>
      <c r="K23" s="25"/>
      <c r="L23" s="27">
        <f t="shared" si="0"/>
        <v>0</v>
      </c>
    </row>
    <row r="24" spans="1:12" ht="72" customHeight="1">
      <c r="A24" s="3" t="s">
        <v>20</v>
      </c>
      <c r="B24" s="4">
        <f aca="true" t="shared" si="5" ref="B24:K24">SUM(B25:B28)</f>
        <v>132572.27899999998</v>
      </c>
      <c r="C24" s="4">
        <f t="shared" si="5"/>
        <v>17160</v>
      </c>
      <c r="D24" s="23">
        <f t="shared" si="5"/>
        <v>109799.035</v>
      </c>
      <c r="E24" s="4">
        <f t="shared" si="5"/>
        <v>5613.244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23">
        <f t="shared" si="5"/>
        <v>0</v>
      </c>
      <c r="J24" s="4">
        <f t="shared" si="5"/>
        <v>0</v>
      </c>
      <c r="K24" s="4">
        <f t="shared" si="5"/>
        <v>0</v>
      </c>
      <c r="L24" s="15">
        <f>G24/B24*100</f>
        <v>0</v>
      </c>
    </row>
    <row r="25" spans="1:12" ht="49.5" customHeight="1" outlineLevel="1">
      <c r="A25" s="24" t="s">
        <v>21</v>
      </c>
      <c r="B25" s="25">
        <f>SUM(C25:D25:E25:F25)</f>
        <v>51453.02</v>
      </c>
      <c r="C25" s="25">
        <v>2160</v>
      </c>
      <c r="D25" s="26">
        <v>49293.02</v>
      </c>
      <c r="E25" s="25"/>
      <c r="F25" s="25"/>
      <c r="G25" s="25">
        <f>SUM(H25:J25)</f>
        <v>0</v>
      </c>
      <c r="H25" s="25">
        <v>0</v>
      </c>
      <c r="I25" s="25">
        <v>0</v>
      </c>
      <c r="J25" s="25"/>
      <c r="K25" s="25"/>
      <c r="L25" s="27">
        <f>G25/B25*100</f>
        <v>0</v>
      </c>
    </row>
    <row r="26" spans="1:12" ht="31.5" customHeight="1" outlineLevel="1">
      <c r="A26" s="24" t="s">
        <v>22</v>
      </c>
      <c r="B26" s="25">
        <f>SUM(C26:D26:E26:F26)</f>
        <v>14000</v>
      </c>
      <c r="C26" s="25">
        <v>14000</v>
      </c>
      <c r="D26" s="26"/>
      <c r="E26" s="25"/>
      <c r="F26" s="25"/>
      <c r="G26" s="25">
        <f>SUM(H26:J26)</f>
        <v>0</v>
      </c>
      <c r="H26" s="25">
        <v>0</v>
      </c>
      <c r="I26" s="25"/>
      <c r="J26" s="25"/>
      <c r="K26" s="25"/>
      <c r="L26" s="27">
        <f>G26/B26*100</f>
        <v>0</v>
      </c>
    </row>
    <row r="27" spans="1:12" ht="72.75" customHeight="1" outlineLevel="1">
      <c r="A27" s="24" t="s">
        <v>56</v>
      </c>
      <c r="B27" s="25">
        <f>SUM(C27:D27:E27:F27)</f>
        <v>1000</v>
      </c>
      <c r="C27" s="25">
        <v>1000</v>
      </c>
      <c r="D27" s="26"/>
      <c r="E27" s="25"/>
      <c r="F27" s="25"/>
      <c r="G27" s="25">
        <f>SUM(H27:J27)</f>
        <v>0</v>
      </c>
      <c r="H27" s="25">
        <v>0</v>
      </c>
      <c r="I27" s="25"/>
      <c r="J27" s="25"/>
      <c r="K27" s="25"/>
      <c r="L27" s="27"/>
    </row>
    <row r="28" spans="1:12" ht="74.25" customHeight="1">
      <c r="A28" s="24" t="s">
        <v>23</v>
      </c>
      <c r="B28" s="25">
        <f>SUM(C28:D28:E28:F28)</f>
        <v>66119.259</v>
      </c>
      <c r="C28" s="25"/>
      <c r="D28" s="25">
        <v>60506.015</v>
      </c>
      <c r="E28" s="25">
        <v>5613.244</v>
      </c>
      <c r="F28" s="25"/>
      <c r="G28" s="25">
        <f>SUM(H28:I28:J28:K28)</f>
        <v>0</v>
      </c>
      <c r="H28" s="25"/>
      <c r="I28" s="25">
        <v>0</v>
      </c>
      <c r="J28" s="25">
        <v>0</v>
      </c>
      <c r="K28" s="25"/>
      <c r="L28" s="27">
        <f>G28/B28*100</f>
        <v>0</v>
      </c>
    </row>
    <row r="29" spans="1:13" ht="48.75" customHeight="1" outlineLevel="1">
      <c r="A29" s="3" t="s">
        <v>24</v>
      </c>
      <c r="B29" s="4">
        <f aca="true" t="shared" si="6" ref="B29:K29">SUM(B30:B32)</f>
        <v>4700</v>
      </c>
      <c r="C29" s="4">
        <f t="shared" si="6"/>
        <v>4700</v>
      </c>
      <c r="D29" s="23">
        <f t="shared" si="6"/>
        <v>0</v>
      </c>
      <c r="E29" s="4">
        <f t="shared" si="6"/>
        <v>0</v>
      </c>
      <c r="F29" s="4">
        <f t="shared" si="6"/>
        <v>0</v>
      </c>
      <c r="G29" s="4">
        <f t="shared" si="6"/>
        <v>205.9</v>
      </c>
      <c r="H29" s="4">
        <f t="shared" si="6"/>
        <v>205.9</v>
      </c>
      <c r="I29" s="23">
        <f t="shared" si="6"/>
        <v>0</v>
      </c>
      <c r="J29" s="4">
        <f t="shared" si="6"/>
        <v>0</v>
      </c>
      <c r="K29" s="4">
        <f t="shared" si="6"/>
        <v>0</v>
      </c>
      <c r="L29" s="15">
        <f aca="true" t="shared" si="7" ref="L29:L52">G29/B29*100</f>
        <v>4.3808510638297875</v>
      </c>
      <c r="M29" s="19"/>
    </row>
    <row r="30" spans="1:12" ht="31.5" customHeight="1" outlineLevel="1">
      <c r="A30" s="28" t="s">
        <v>25</v>
      </c>
      <c r="B30" s="25">
        <f>SUM(C30:D30)</f>
        <v>4050</v>
      </c>
      <c r="C30" s="25">
        <v>4050</v>
      </c>
      <c r="D30" s="25"/>
      <c r="E30" s="25"/>
      <c r="F30" s="25"/>
      <c r="G30" s="25">
        <f>SUM(H30:I30)</f>
        <v>124</v>
      </c>
      <c r="H30" s="25">
        <v>124</v>
      </c>
      <c r="I30" s="25"/>
      <c r="J30" s="25"/>
      <c r="K30" s="25"/>
      <c r="L30" s="27">
        <f t="shared" si="7"/>
        <v>3.0617283950617287</v>
      </c>
    </row>
    <row r="31" spans="1:12" ht="105" customHeight="1" outlineLevel="1">
      <c r="A31" s="24" t="s">
        <v>26</v>
      </c>
      <c r="B31" s="25">
        <f>SUM(C31:D31)</f>
        <v>550</v>
      </c>
      <c r="C31" s="25">
        <v>550</v>
      </c>
      <c r="D31" s="25"/>
      <c r="E31" s="25"/>
      <c r="F31" s="25"/>
      <c r="G31" s="25">
        <f>SUM(H31:I31)</f>
        <v>81.9</v>
      </c>
      <c r="H31" s="25">
        <v>81.9</v>
      </c>
      <c r="I31" s="25"/>
      <c r="J31" s="25"/>
      <c r="K31" s="25"/>
      <c r="L31" s="27">
        <f t="shared" si="7"/>
        <v>14.89090909090909</v>
      </c>
    </row>
    <row r="32" spans="1:12" ht="22.5" customHeight="1" outlineLevel="1">
      <c r="A32" s="28" t="s">
        <v>27</v>
      </c>
      <c r="B32" s="25">
        <f>SUM(C32:D32)</f>
        <v>100</v>
      </c>
      <c r="C32" s="25">
        <v>100</v>
      </c>
      <c r="D32" s="25"/>
      <c r="E32" s="25"/>
      <c r="F32" s="25"/>
      <c r="G32" s="25">
        <f>SUM(H32:I32)</f>
        <v>0</v>
      </c>
      <c r="H32" s="25">
        <v>0</v>
      </c>
      <c r="I32" s="25"/>
      <c r="J32" s="25"/>
      <c r="K32" s="25"/>
      <c r="L32" s="27">
        <f t="shared" si="7"/>
        <v>0</v>
      </c>
    </row>
    <row r="33" spans="1:12" ht="46.5" customHeight="1">
      <c r="A33" s="3" t="s">
        <v>28</v>
      </c>
      <c r="B33" s="4">
        <f aca="true" t="shared" si="8" ref="B33:K33">SUM(B34:B35)</f>
        <v>22536.77</v>
      </c>
      <c r="C33" s="4">
        <f t="shared" si="8"/>
        <v>7465.8</v>
      </c>
      <c r="D33" s="23">
        <f t="shared" si="8"/>
        <v>15070.97</v>
      </c>
      <c r="E33" s="4">
        <f t="shared" si="8"/>
        <v>0</v>
      </c>
      <c r="F33" s="4">
        <f t="shared" si="8"/>
        <v>0</v>
      </c>
      <c r="G33" s="4">
        <f t="shared" si="8"/>
        <v>606.657</v>
      </c>
      <c r="H33" s="4">
        <f t="shared" si="8"/>
        <v>545.457</v>
      </c>
      <c r="I33" s="23">
        <f t="shared" si="8"/>
        <v>61.2</v>
      </c>
      <c r="J33" s="4">
        <f t="shared" si="8"/>
        <v>0</v>
      </c>
      <c r="K33" s="4">
        <f t="shared" si="8"/>
        <v>0</v>
      </c>
      <c r="L33" s="15">
        <f t="shared" si="7"/>
        <v>2.6918542453066703</v>
      </c>
    </row>
    <row r="34" spans="1:13" ht="33.75" customHeight="1" outlineLevel="1">
      <c r="A34" s="28" t="s">
        <v>29</v>
      </c>
      <c r="B34" s="25">
        <f>SUM(C34:D34:E34:F34)</f>
        <v>21886.77</v>
      </c>
      <c r="C34" s="25">
        <v>6815.8</v>
      </c>
      <c r="D34" s="25">
        <v>15070.97</v>
      </c>
      <c r="E34" s="25"/>
      <c r="F34" s="25"/>
      <c r="G34" s="25">
        <f>SUM(H34:I34:J34:K34)</f>
        <v>541.407</v>
      </c>
      <c r="H34" s="25">
        <v>480.207</v>
      </c>
      <c r="I34" s="25">
        <v>61.2</v>
      </c>
      <c r="J34" s="25"/>
      <c r="K34" s="25"/>
      <c r="L34" s="27">
        <f t="shared" si="7"/>
        <v>2.4736724514398425</v>
      </c>
      <c r="M34" s="29"/>
    </row>
    <row r="35" spans="1:13" ht="48.75" customHeight="1" outlineLevel="1">
      <c r="A35" s="28" t="s">
        <v>30</v>
      </c>
      <c r="B35" s="25">
        <f>SUM(C35:D35:E35:F35)</f>
        <v>650</v>
      </c>
      <c r="C35" s="25">
        <v>650</v>
      </c>
      <c r="D35" s="25"/>
      <c r="E35" s="25"/>
      <c r="F35" s="25"/>
      <c r="G35" s="25">
        <f>SUM(H35:I35)</f>
        <v>65.25</v>
      </c>
      <c r="H35" s="25">
        <v>65.25</v>
      </c>
      <c r="I35" s="25"/>
      <c r="J35" s="25"/>
      <c r="K35" s="25"/>
      <c r="L35" s="27">
        <f t="shared" si="7"/>
        <v>10.038461538461538</v>
      </c>
      <c r="M35" s="29"/>
    </row>
    <row r="36" spans="1:12" ht="49.5" customHeight="1" outlineLevel="1">
      <c r="A36" s="3" t="s">
        <v>31</v>
      </c>
      <c r="B36" s="4">
        <f aca="true" t="shared" si="9" ref="B36:K36">SUM(B37:B38)</f>
        <v>7274</v>
      </c>
      <c r="C36" s="4">
        <f t="shared" si="9"/>
        <v>4000</v>
      </c>
      <c r="D36" s="23">
        <f t="shared" si="9"/>
        <v>3274</v>
      </c>
      <c r="E36" s="4">
        <f t="shared" si="9"/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23">
        <f t="shared" si="9"/>
        <v>0</v>
      </c>
      <c r="J36" s="4">
        <f t="shared" si="9"/>
        <v>0</v>
      </c>
      <c r="K36" s="4">
        <f t="shared" si="9"/>
        <v>0</v>
      </c>
      <c r="L36" s="15">
        <f t="shared" si="7"/>
        <v>0</v>
      </c>
    </row>
    <row r="37" spans="1:12" ht="45" customHeight="1" outlineLevel="1">
      <c r="A37" s="28" t="s">
        <v>32</v>
      </c>
      <c r="B37" s="25">
        <f>SUM(C37:D37)</f>
        <v>6274</v>
      </c>
      <c r="C37" s="25">
        <v>3000</v>
      </c>
      <c r="D37" s="25">
        <v>3274</v>
      </c>
      <c r="E37" s="25"/>
      <c r="F37" s="25"/>
      <c r="G37" s="25">
        <f>SUM(H37,I37)</f>
        <v>0</v>
      </c>
      <c r="H37" s="25">
        <v>0</v>
      </c>
      <c r="I37" s="25">
        <v>0</v>
      </c>
      <c r="J37" s="25"/>
      <c r="K37" s="25"/>
      <c r="L37" s="27">
        <f t="shared" si="7"/>
        <v>0</v>
      </c>
    </row>
    <row r="38" spans="1:12" ht="18.75" customHeight="1">
      <c r="A38" s="28" t="s">
        <v>49</v>
      </c>
      <c r="B38" s="25">
        <f>SUM(C38:D38)</f>
        <v>1000</v>
      </c>
      <c r="C38" s="25">
        <v>1000</v>
      </c>
      <c r="D38" s="25"/>
      <c r="E38" s="25"/>
      <c r="F38" s="25"/>
      <c r="G38" s="25">
        <f>SUM(H38,I38)</f>
        <v>0</v>
      </c>
      <c r="H38" s="25">
        <v>0</v>
      </c>
      <c r="I38" s="25"/>
      <c r="J38" s="25"/>
      <c r="K38" s="25"/>
      <c r="L38" s="27">
        <f t="shared" si="7"/>
        <v>0</v>
      </c>
    </row>
    <row r="39" spans="1:12" ht="91.5" customHeight="1" outlineLevel="1">
      <c r="A39" s="3" t="s">
        <v>38</v>
      </c>
      <c r="B39" s="4">
        <f aca="true" t="shared" si="10" ref="B39:K39">SUM(B40:B43)</f>
        <v>309787.3</v>
      </c>
      <c r="C39" s="4">
        <f t="shared" si="10"/>
        <v>117192.8</v>
      </c>
      <c r="D39" s="23">
        <f t="shared" si="10"/>
        <v>167295.6</v>
      </c>
      <c r="E39" s="4">
        <f t="shared" si="10"/>
        <v>25298.9</v>
      </c>
      <c r="F39" s="4">
        <f t="shared" si="10"/>
        <v>0</v>
      </c>
      <c r="G39" s="4">
        <f t="shared" si="10"/>
        <v>3637.965</v>
      </c>
      <c r="H39" s="4">
        <f t="shared" si="10"/>
        <v>3637.965</v>
      </c>
      <c r="I39" s="23">
        <f t="shared" si="10"/>
        <v>0</v>
      </c>
      <c r="J39" s="4">
        <f t="shared" si="10"/>
        <v>0</v>
      </c>
      <c r="K39" s="4">
        <f t="shared" si="10"/>
        <v>0</v>
      </c>
      <c r="L39" s="15">
        <f t="shared" si="7"/>
        <v>1.174342847495685</v>
      </c>
    </row>
    <row r="40" spans="1:13" ht="50.25" customHeight="1" outlineLevel="1">
      <c r="A40" s="24" t="s">
        <v>33</v>
      </c>
      <c r="B40" s="25">
        <f>SUM(C40:E40)</f>
        <v>208617.69999999998</v>
      </c>
      <c r="C40" s="25">
        <v>61090.8</v>
      </c>
      <c r="D40" s="25">
        <v>122228</v>
      </c>
      <c r="E40" s="25">
        <v>25298.9</v>
      </c>
      <c r="F40" s="25"/>
      <c r="G40" s="25">
        <f>SUM(H40:J40)</f>
        <v>1032.01</v>
      </c>
      <c r="H40" s="25">
        <v>1032.01</v>
      </c>
      <c r="I40" s="25">
        <v>0</v>
      </c>
      <c r="J40" s="25">
        <v>0</v>
      </c>
      <c r="K40" s="25"/>
      <c r="L40" s="27">
        <f t="shared" si="7"/>
        <v>0.49468956852654405</v>
      </c>
      <c r="M40" s="19"/>
    </row>
    <row r="41" spans="1:13" ht="18.75" customHeight="1" outlineLevel="1">
      <c r="A41" s="24" t="s">
        <v>34</v>
      </c>
      <c r="B41" s="25">
        <f>SUM(C41:E41)</f>
        <v>30210.86</v>
      </c>
      <c r="C41" s="25">
        <v>28891</v>
      </c>
      <c r="D41" s="25">
        <v>1319.86</v>
      </c>
      <c r="E41" s="25"/>
      <c r="F41" s="25"/>
      <c r="G41" s="25">
        <f>SUM(H41:J41)</f>
        <v>347.197</v>
      </c>
      <c r="H41" s="25">
        <v>347.197</v>
      </c>
      <c r="I41" s="25">
        <v>0</v>
      </c>
      <c r="J41" s="25"/>
      <c r="K41" s="25"/>
      <c r="L41" s="27">
        <f t="shared" si="7"/>
        <v>1.1492456686105592</v>
      </c>
      <c r="M41" s="19"/>
    </row>
    <row r="42" spans="1:12" ht="34.5" customHeight="1">
      <c r="A42" s="24" t="s">
        <v>35</v>
      </c>
      <c r="B42" s="25">
        <f>SUM(C42:E42)</f>
        <v>3290</v>
      </c>
      <c r="C42" s="25">
        <v>3290</v>
      </c>
      <c r="D42" s="25"/>
      <c r="E42" s="25"/>
      <c r="F42" s="25"/>
      <c r="G42" s="25">
        <f>SUM(H42:J42)</f>
        <v>21.91</v>
      </c>
      <c r="H42" s="25">
        <v>21.91</v>
      </c>
      <c r="I42" s="25"/>
      <c r="J42" s="25"/>
      <c r="K42" s="25"/>
      <c r="L42" s="27">
        <f t="shared" si="7"/>
        <v>0.6659574468085107</v>
      </c>
    </row>
    <row r="43" spans="1:13" ht="33.75" customHeight="1" outlineLevel="1">
      <c r="A43" s="24" t="s">
        <v>36</v>
      </c>
      <c r="B43" s="25">
        <f>SUM(C43:E43)</f>
        <v>67668.73999999999</v>
      </c>
      <c r="C43" s="25">
        <v>23921</v>
      </c>
      <c r="D43" s="25">
        <v>43747.74</v>
      </c>
      <c r="E43" s="25"/>
      <c r="F43" s="25"/>
      <c r="G43" s="25">
        <f>SUM(H43:J43)</f>
        <v>2236.848</v>
      </c>
      <c r="H43" s="25">
        <v>2236.848</v>
      </c>
      <c r="I43" s="25">
        <v>0</v>
      </c>
      <c r="J43" s="25"/>
      <c r="K43" s="25"/>
      <c r="L43" s="27">
        <f t="shared" si="7"/>
        <v>3.305585415067578</v>
      </c>
      <c r="M43" s="19"/>
    </row>
    <row r="44" spans="1:12" ht="64.5" customHeight="1" outlineLevel="1">
      <c r="A44" s="3" t="s">
        <v>37</v>
      </c>
      <c r="B44" s="4">
        <f aca="true" t="shared" si="11" ref="B44:K44">SUM(B45:B46)</f>
        <v>277594.07</v>
      </c>
      <c r="C44" s="4">
        <f t="shared" si="11"/>
        <v>5600</v>
      </c>
      <c r="D44" s="23">
        <f t="shared" si="11"/>
        <v>271994.07</v>
      </c>
      <c r="E44" s="4">
        <f t="shared" si="11"/>
        <v>0</v>
      </c>
      <c r="F44" s="4">
        <f t="shared" si="11"/>
        <v>0</v>
      </c>
      <c r="G44" s="4">
        <f t="shared" si="11"/>
        <v>55622.26</v>
      </c>
      <c r="H44" s="4">
        <f t="shared" si="11"/>
        <v>1250</v>
      </c>
      <c r="I44" s="23">
        <f t="shared" si="11"/>
        <v>54372.26</v>
      </c>
      <c r="J44" s="4">
        <f t="shared" si="11"/>
        <v>0</v>
      </c>
      <c r="K44" s="4">
        <f t="shared" si="11"/>
        <v>0</v>
      </c>
      <c r="L44" s="15">
        <f t="shared" si="7"/>
        <v>20.037265205268977</v>
      </c>
    </row>
    <row r="45" spans="1:12" ht="48" customHeight="1">
      <c r="A45" s="24" t="s">
        <v>39</v>
      </c>
      <c r="B45" s="25">
        <f>SUM(C45:D45)</f>
        <v>732.77</v>
      </c>
      <c r="C45" s="25">
        <v>600</v>
      </c>
      <c r="D45" s="25">
        <v>132.77</v>
      </c>
      <c r="E45" s="25"/>
      <c r="F45" s="25"/>
      <c r="G45" s="25">
        <f>SUM(H45:I45)</f>
        <v>0</v>
      </c>
      <c r="H45" s="25">
        <v>0</v>
      </c>
      <c r="I45" s="25">
        <v>0</v>
      </c>
      <c r="J45" s="25"/>
      <c r="K45" s="25"/>
      <c r="L45" s="27">
        <f t="shared" si="7"/>
        <v>0</v>
      </c>
    </row>
    <row r="46" spans="1:12" ht="75.75" customHeight="1" outlineLevel="1">
      <c r="A46" s="24" t="s">
        <v>52</v>
      </c>
      <c r="B46" s="25">
        <f>SUM(C46:D46)</f>
        <v>276861.3</v>
      </c>
      <c r="C46" s="25">
        <v>5000</v>
      </c>
      <c r="D46" s="25">
        <v>271861.3</v>
      </c>
      <c r="E46" s="25"/>
      <c r="F46" s="25"/>
      <c r="G46" s="25">
        <f>SUM(H46:I46)</f>
        <v>55622.26</v>
      </c>
      <c r="H46" s="25">
        <v>1250</v>
      </c>
      <c r="I46" s="25">
        <v>54372.26</v>
      </c>
      <c r="J46" s="25"/>
      <c r="K46" s="25"/>
      <c r="L46" s="27">
        <f t="shared" si="7"/>
        <v>20.090297921739154</v>
      </c>
    </row>
    <row r="47" spans="1:12" ht="48" customHeight="1" outlineLevel="1">
      <c r="A47" s="3" t="s">
        <v>40</v>
      </c>
      <c r="B47" s="4">
        <f aca="true" t="shared" si="12" ref="B47:K47">SUM(B48:B52)</f>
        <v>14842.7</v>
      </c>
      <c r="C47" s="4">
        <f t="shared" si="12"/>
        <v>11106</v>
      </c>
      <c r="D47" s="23">
        <f t="shared" si="12"/>
        <v>3736.7</v>
      </c>
      <c r="E47" s="4">
        <f t="shared" si="12"/>
        <v>0</v>
      </c>
      <c r="F47" s="4">
        <f t="shared" si="12"/>
        <v>0</v>
      </c>
      <c r="G47" s="4">
        <f t="shared" si="12"/>
        <v>1300.652</v>
      </c>
      <c r="H47" s="4">
        <f t="shared" si="12"/>
        <v>737.8520000000001</v>
      </c>
      <c r="I47" s="23">
        <f t="shared" si="12"/>
        <v>562.8</v>
      </c>
      <c r="J47" s="4">
        <f t="shared" si="12"/>
        <v>0</v>
      </c>
      <c r="K47" s="4">
        <f t="shared" si="12"/>
        <v>0</v>
      </c>
      <c r="L47" s="15">
        <f t="shared" si="7"/>
        <v>8.76290701826487</v>
      </c>
    </row>
    <row r="48" spans="1:12" ht="34.5" customHeight="1">
      <c r="A48" s="28" t="s">
        <v>46</v>
      </c>
      <c r="B48" s="25">
        <f>SUM(C48:D48)</f>
        <v>6130.7</v>
      </c>
      <c r="C48" s="25">
        <v>4381</v>
      </c>
      <c r="D48" s="25">
        <v>1749.7</v>
      </c>
      <c r="E48" s="25"/>
      <c r="F48" s="25"/>
      <c r="G48" s="25">
        <f>SUM(H48:I48)</f>
        <v>305</v>
      </c>
      <c r="H48" s="25">
        <v>305</v>
      </c>
      <c r="I48" s="25">
        <v>0</v>
      </c>
      <c r="J48" s="25"/>
      <c r="K48" s="25"/>
      <c r="L48" s="27">
        <f t="shared" si="7"/>
        <v>4.974962076108764</v>
      </c>
    </row>
    <row r="49" spans="1:13" ht="66.75" customHeight="1" outlineLevel="1">
      <c r="A49" s="24" t="s">
        <v>41</v>
      </c>
      <c r="B49" s="25">
        <f>SUM(C49:D49)</f>
        <v>628.5</v>
      </c>
      <c r="C49" s="25">
        <v>605</v>
      </c>
      <c r="D49" s="25">
        <v>23.5</v>
      </c>
      <c r="E49" s="25"/>
      <c r="F49" s="25"/>
      <c r="G49" s="25">
        <f>SUM(H49:I49)</f>
        <v>90.322</v>
      </c>
      <c r="H49" s="25">
        <v>76.922</v>
      </c>
      <c r="I49" s="25">
        <v>13.4</v>
      </c>
      <c r="J49" s="25"/>
      <c r="K49" s="25"/>
      <c r="L49" s="27">
        <f t="shared" si="7"/>
        <v>14.371042163882262</v>
      </c>
      <c r="M49" s="19"/>
    </row>
    <row r="50" spans="1:12" ht="32.25" customHeight="1" outlineLevel="1">
      <c r="A50" s="28" t="s">
        <v>42</v>
      </c>
      <c r="B50" s="25">
        <f>SUM(C50:D50)</f>
        <v>3950</v>
      </c>
      <c r="C50" s="25">
        <v>3950</v>
      </c>
      <c r="D50" s="25"/>
      <c r="E50" s="25"/>
      <c r="F50" s="25"/>
      <c r="G50" s="25">
        <f>SUM(H50:I50)</f>
        <v>110.93</v>
      </c>
      <c r="H50" s="25">
        <v>110.93</v>
      </c>
      <c r="I50" s="25"/>
      <c r="J50" s="25"/>
      <c r="K50" s="25"/>
      <c r="L50" s="27">
        <f t="shared" si="7"/>
        <v>2.808354430379747</v>
      </c>
    </row>
    <row r="51" spans="1:12" ht="67.5" customHeight="1" outlineLevel="1">
      <c r="A51" s="28" t="s">
        <v>54</v>
      </c>
      <c r="B51" s="25">
        <f>SUM(C51:D51)</f>
        <v>1100</v>
      </c>
      <c r="C51" s="25">
        <v>1100</v>
      </c>
      <c r="D51" s="25"/>
      <c r="E51" s="25"/>
      <c r="F51" s="25"/>
      <c r="G51" s="25">
        <f>SUM(H51:I51)</f>
        <v>125</v>
      </c>
      <c r="H51" s="25">
        <v>125</v>
      </c>
      <c r="I51" s="25"/>
      <c r="J51" s="25"/>
      <c r="K51" s="25"/>
      <c r="L51" s="27">
        <f t="shared" si="7"/>
        <v>11.363636363636363</v>
      </c>
    </row>
    <row r="52" spans="1:12" ht="21" customHeight="1" outlineLevel="1">
      <c r="A52" s="28" t="s">
        <v>43</v>
      </c>
      <c r="B52" s="25">
        <f>SUM(C52:D52)</f>
        <v>3033.5</v>
      </c>
      <c r="C52" s="25">
        <v>1070</v>
      </c>
      <c r="D52" s="25">
        <v>1963.5</v>
      </c>
      <c r="E52" s="25"/>
      <c r="F52" s="25"/>
      <c r="G52" s="25">
        <f>SUM(H52:I52)</f>
        <v>669.4</v>
      </c>
      <c r="H52" s="25">
        <v>120</v>
      </c>
      <c r="I52" s="25">
        <v>549.4</v>
      </c>
      <c r="J52" s="25"/>
      <c r="K52" s="25"/>
      <c r="L52" s="27">
        <f t="shared" si="7"/>
        <v>22.066919400032965</v>
      </c>
    </row>
    <row r="53" spans="1:11" ht="15" customHeight="1" outlineLevel="1">
      <c r="A53" s="18" t="s">
        <v>51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3.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47.25" customHeight="1" outlineLevel="1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85.5" customHeight="1" outlineLevel="1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54" customHeight="1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33" customHeight="1" outlineLevel="1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63.75" customHeight="1" outlineLevel="1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31.5" customHeight="1" outlineLevel="1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21.75" customHeight="1" outlineLevel="1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3.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3.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3.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3.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3.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3.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3.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3.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3.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3.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3.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3.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3.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3.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3.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3.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3.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3.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3.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3.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3.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3.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3.5">
      <c r="B84" s="7"/>
      <c r="C84" s="7"/>
      <c r="D84" s="7"/>
      <c r="E84" s="7"/>
      <c r="F84" s="7"/>
      <c r="G84" s="7"/>
      <c r="H84" s="7"/>
      <c r="I84" s="7"/>
      <c r="J84" s="7"/>
      <c r="K84" s="7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2017-04-26T07:34:14Z</cp:lastPrinted>
  <dcterms:created xsi:type="dcterms:W3CDTF">2002-03-11T10:22:12Z</dcterms:created>
  <dcterms:modified xsi:type="dcterms:W3CDTF">2017-05-25T09:01:01Z</dcterms:modified>
  <cp:category/>
  <cp:version/>
  <cp:contentType/>
  <cp:contentStatus/>
</cp:coreProperties>
</file>