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768" windowWidth="12060" windowHeight="9456" activeTab="0"/>
  </bookViews>
  <sheets>
    <sheet name="ГМР 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<sst xmlns="http://schemas.openxmlformats.org/spreadsheetml/2006/main" count="67" uniqueCount="61">
  <si>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 xml:space="preserve">Наименование </t>
  </si>
  <si>
    <t>Средства ГМР</t>
  </si>
  <si>
    <t>в том числе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</si>
  <si>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</si>
  <si>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</si>
  <si>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</si>
  <si>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</si>
  <si>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</si>
  <si>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</si>
  <si>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</si>
  <si>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</si>
  <si>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</si>
  <si>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</si>
  <si>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</si>
  <si>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</si>
  <si>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</si>
  <si>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</si>
  <si>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</si>
  <si>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</si>
  <si>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</si>
  <si>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</si>
  <si>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</si>
  <si>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</si>
  <si>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</si>
  <si>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</si>
  <si>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</si>
  <si>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</si>
  <si>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</si>
  <si>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</si>
  <si>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</si>
  <si>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</si>
  <si>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</si>
  <si>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</si>
  <si>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</si>
  <si>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</si>
  <si>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</si>
  <si>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</si>
  <si>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</si>
  <si>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</si>
  <si>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</si>
  <si>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</si>
  <si>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</si>
  <si>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</si>
  <si>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</si>
  <si>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>Социальная поддержка отдельных категорий граждан в Гатчинском муниципальном районе, в т.ч. по подпрограммам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</si>
  <si>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</si>
  <si>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</si>
  <si>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</si>
  <si>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</si>
  <si>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</si>
  <si>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</si>
  <si>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* - внебюджетные средства указаны справочно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</si>
  <si>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</si>
  <si>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</si>
  <si>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</si>
  <si>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%  исполне ния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</si>
  <si>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</si>
  <si>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ПЛАН на 2017 год (тыс. руб.)</t>
  </si>
  <si>
    <t>Исполнение бюджетных ассигнований на реализацию муниципальных программ Гатчинского муниципального района за январь - июнь 2017 года</t>
  </si>
  <si>
    <t>ФАКТ за 1 полугодие 2017 года (тыс. руб)</t>
  </si>
  <si>
    <t>"Устойчивое развитие сельских территорий Гатчинского муниципального района на 2017 год (I этап)"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</si>
</sst>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5" fillId="32" borderId="10" xfId="0" applyNumberFormat="1" applyFont="1" applyFill="1" applyBorder="1" applyAlignment="1">
      <alignment horizontal="lef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/>
    </xf>
    <xf numFmtId="164" fontId="5" fillId="32" borderId="0" xfId="0" applyNumberFormat="1" applyFont="1" applyFill="1" applyAlignment="1">
      <alignment vertical="center"/>
    </xf>
    <xf numFmtId="164" fontId="7" fillId="12" borderId="10" xfId="0" applyNumberFormat="1" applyFont="1" applyFill="1" applyBorder="1" applyAlignment="1">
      <alignment vertical="center" wrapText="1"/>
    </xf>
    <xf numFmtId="164" fontId="4" fillId="12" borderId="10" xfId="0" applyNumberFormat="1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left" vertical="center" wrapText="1"/>
    </xf>
    <xf numFmtId="166" fontId="4" fillId="12" borderId="10" xfId="0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3" sqref="A53"/>
    </sheetView>
  </sheetViews>
  <sheetFormatPr defaultColWidth="9.140625" defaultRowHeight="12.75" outlineLevelRow="1"/>
  <cols>
    <col min="1" max="1" width="42.57421875" style="4" customWidth="1"/>
    <col min="2" max="2" width="11.8515625" style="4" customWidth="1"/>
    <col min="3" max="3" width="12.28125" style="4" customWidth="1"/>
    <col min="4" max="4" width="12.140625" style="4" customWidth="1"/>
    <col min="5" max="5" width="10.8515625" style="4" customWidth="1"/>
    <col min="6" max="6" width="10.57421875" style="4" customWidth="1"/>
    <col min="7" max="7" width="12.57421875" style="4" customWidth="1"/>
    <col min="8" max="8" width="10.57421875" style="4" customWidth="1"/>
    <col min="9" max="9" width="11.57421875" style="4" customWidth="1"/>
    <col min="10" max="10" width="9.7109375" style="4" customWidth="1"/>
    <col min="11" max="11" width="8.00390625" style="4" customWidth="1"/>
    <col min="12" max="12" width="9.140625" style="13" customWidth="1"/>
    <col min="13" max="13" width="11.421875" style="6" bestFit="1" customWidth="1"/>
    <col min="14" max="14" width="13.8515625" style="6" customWidth="1"/>
    <col min="15" max="16384" width="9.140625" style="6" customWidth="1"/>
  </cols>
  <sheetData>
    <row r="1" spans="1:12" ht="28.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4.25" customHeight="1">
      <c r="A2" s="37" t="s">
        <v>0</v>
      </c>
      <c r="B2" s="36" t="s">
        <v>57</v>
      </c>
      <c r="C2" s="36"/>
      <c r="D2" s="36"/>
      <c r="E2" s="36"/>
      <c r="F2" s="36"/>
      <c r="G2" s="38" t="s">
        <v>59</v>
      </c>
      <c r="H2" s="39"/>
      <c r="I2" s="39"/>
      <c r="J2" s="39"/>
      <c r="K2" s="39"/>
      <c r="L2" s="41" t="s">
        <v>55</v>
      </c>
    </row>
    <row r="3" spans="1:12" ht="14.25" customHeight="1">
      <c r="A3" s="37"/>
      <c r="B3" s="40" t="s">
        <v>9</v>
      </c>
      <c r="C3" s="29" t="s">
        <v>2</v>
      </c>
      <c r="D3" s="30"/>
      <c r="E3" s="30"/>
      <c r="F3" s="31"/>
      <c r="G3" s="40" t="s">
        <v>9</v>
      </c>
      <c r="H3" s="32" t="s">
        <v>2</v>
      </c>
      <c r="I3" s="33"/>
      <c r="J3" s="33"/>
      <c r="K3" s="34"/>
      <c r="L3" s="41"/>
    </row>
    <row r="4" spans="1:12" ht="35.25" customHeight="1">
      <c r="A4" s="37"/>
      <c r="B4" s="40"/>
      <c r="C4" s="1" t="s">
        <v>1</v>
      </c>
      <c r="D4" s="15" t="s">
        <v>47</v>
      </c>
      <c r="E4" s="1" t="s">
        <v>45</v>
      </c>
      <c r="F4" s="1" t="s">
        <v>50</v>
      </c>
      <c r="G4" s="40"/>
      <c r="H4" s="1" t="s">
        <v>1</v>
      </c>
      <c r="I4" s="15" t="s">
        <v>47</v>
      </c>
      <c r="J4" s="1" t="s">
        <v>45</v>
      </c>
      <c r="K4" s="1" t="s">
        <v>50</v>
      </c>
      <c r="L4" s="41"/>
    </row>
    <row r="5" spans="1:14" ht="41.25" customHeight="1">
      <c r="A5" s="26" t="s">
        <v>3</v>
      </c>
      <c r="B5" s="24">
        <f>C5+D5+E5+F5</f>
        <v>4793110.870000002</v>
      </c>
      <c r="C5" s="25">
        <f>C6+C12+C15+C19+C24+C29+C33+C36+C39+C45+C48</f>
        <v>1518895.0360000003</v>
      </c>
      <c r="D5" s="28">
        <f>D6+D12+D15+D19+D24+D29+D33+D36+D39+D45+D48</f>
        <v>3177855.7690000013</v>
      </c>
      <c r="E5" s="25">
        <f>E6+E12+E15+E19+E24+E29+E33+E36+E39+E45+E48</f>
        <v>33899.625</v>
      </c>
      <c r="F5" s="25">
        <f>F6+F12+F15+F19+F24+F29+F33+F36+F39+F45+F48</f>
        <v>62460.44</v>
      </c>
      <c r="G5" s="25">
        <v>2486615.72</v>
      </c>
      <c r="H5" s="25">
        <f>H6+H12+H15+H19+H24+H29+H33+H36+H39+H45+H48</f>
        <v>666038.5150000001</v>
      </c>
      <c r="I5" s="28">
        <f>I6+I12+I15+I19+I24+I29+I33+I36+I39+I45+I48</f>
        <v>1794767.8650000002</v>
      </c>
      <c r="J5" s="25">
        <f>J6+J12+J15+J19+J24+J29+J33+J36+J39+J45+J48</f>
        <v>1182.009</v>
      </c>
      <c r="K5" s="25">
        <f>K6+K12+K15+K19+K24+K29+K33+K36+K39+K45+K48</f>
        <v>24627.2</v>
      </c>
      <c r="L5" s="27">
        <f aca="true" t="shared" si="0" ref="L5:L23">G5/B5*100</f>
        <v>51.87895267692815</v>
      </c>
      <c r="M5" s="7"/>
      <c r="N5" s="7"/>
    </row>
    <row r="6" spans="1:13" ht="48" customHeight="1">
      <c r="A6" s="2" t="s">
        <v>4</v>
      </c>
      <c r="B6" s="3">
        <f>SUM(B7:B11)</f>
        <v>3300464.3</v>
      </c>
      <c r="C6" s="3">
        <f>SUM(C7:C11)</f>
        <v>1000121.53</v>
      </c>
      <c r="D6" s="19">
        <f>SUM(D7:D11)</f>
        <v>2298325.5700000003</v>
      </c>
      <c r="E6" s="3">
        <f>SUM(E7:E11)</f>
        <v>2017.2</v>
      </c>
      <c r="F6" s="3">
        <f aca="true" t="shared" si="1" ref="F6:K6">SUM(F7:F11)</f>
        <v>0</v>
      </c>
      <c r="G6" s="3">
        <f t="shared" si="1"/>
        <v>1855977.3899999997</v>
      </c>
      <c r="H6" s="3">
        <f t="shared" si="1"/>
        <v>472082.75</v>
      </c>
      <c r="I6" s="19">
        <f t="shared" si="1"/>
        <v>1383894.6400000001</v>
      </c>
      <c r="J6" s="3">
        <f t="shared" si="1"/>
        <v>0</v>
      </c>
      <c r="K6" s="3">
        <f t="shared" si="1"/>
        <v>0</v>
      </c>
      <c r="L6" s="11">
        <f t="shared" si="0"/>
        <v>56.23382716183295</v>
      </c>
      <c r="M6" s="7"/>
    </row>
    <row r="7" spans="1:14" ht="24.75" customHeight="1">
      <c r="A7" s="21" t="s">
        <v>5</v>
      </c>
      <c r="B7" s="18">
        <f>C7+D7+E7</f>
        <v>1432202.65</v>
      </c>
      <c r="C7" s="18">
        <v>423189.15</v>
      </c>
      <c r="D7" s="18">
        <v>1009013.5</v>
      </c>
      <c r="E7" s="18"/>
      <c r="F7" s="18"/>
      <c r="G7" s="18">
        <f>H7+I7+J7</f>
        <v>850584.94</v>
      </c>
      <c r="H7" s="19">
        <v>205064.6</v>
      </c>
      <c r="I7" s="19">
        <v>645520.34</v>
      </c>
      <c r="J7" s="18"/>
      <c r="K7" s="18"/>
      <c r="L7" s="20">
        <f t="shared" si="0"/>
        <v>59.38998506950116</v>
      </c>
      <c r="M7" s="7"/>
      <c r="N7" s="7"/>
    </row>
    <row r="8" spans="1:14" ht="36" customHeight="1">
      <c r="A8" s="21" t="s">
        <v>6</v>
      </c>
      <c r="B8" s="18">
        <f>C8+D8+E8</f>
        <v>1540156.6500000001</v>
      </c>
      <c r="C8" s="18">
        <v>295975.38</v>
      </c>
      <c r="D8" s="18">
        <v>1242164.07</v>
      </c>
      <c r="E8" s="18">
        <v>2017.2</v>
      </c>
      <c r="F8" s="18"/>
      <c r="G8" s="18">
        <f>H8+I8+J8</f>
        <v>845916.9</v>
      </c>
      <c r="H8" s="18">
        <v>136082.6</v>
      </c>
      <c r="I8" s="18">
        <v>709834.3</v>
      </c>
      <c r="J8" s="18"/>
      <c r="K8" s="18"/>
      <c r="L8" s="20">
        <f t="shared" si="0"/>
        <v>54.92408191075888</v>
      </c>
      <c r="M8" s="23"/>
      <c r="N8" s="7"/>
    </row>
    <row r="9" spans="1:14" ht="27.75" customHeight="1">
      <c r="A9" s="21" t="s">
        <v>7</v>
      </c>
      <c r="B9" s="18">
        <f>C9+D9</f>
        <v>246925.3</v>
      </c>
      <c r="C9" s="18">
        <v>243886.5</v>
      </c>
      <c r="D9" s="18">
        <v>3038.8</v>
      </c>
      <c r="E9" s="18"/>
      <c r="F9" s="18"/>
      <c r="G9" s="18">
        <f>H9+I9</f>
        <v>112914.9</v>
      </c>
      <c r="H9" s="18">
        <v>112914.9</v>
      </c>
      <c r="I9" s="18">
        <v>0</v>
      </c>
      <c r="J9" s="18"/>
      <c r="K9" s="18"/>
      <c r="L9" s="20">
        <f t="shared" si="0"/>
        <v>45.728364003202586</v>
      </c>
      <c r="M9" s="7"/>
      <c r="N9" s="7"/>
    </row>
    <row r="10" spans="1:14" s="8" customFormat="1" ht="30.75" customHeight="1">
      <c r="A10" s="21" t="s">
        <v>8</v>
      </c>
      <c r="B10" s="18">
        <f>SUM(C10:D10:E10)</f>
        <v>1715.5</v>
      </c>
      <c r="C10" s="18">
        <v>1475.5</v>
      </c>
      <c r="D10" s="18">
        <v>240</v>
      </c>
      <c r="E10" s="18"/>
      <c r="F10" s="18"/>
      <c r="G10" s="18">
        <f>SUM(H10:I10)</f>
        <v>504.53</v>
      </c>
      <c r="H10" s="18">
        <v>264.53</v>
      </c>
      <c r="I10" s="18">
        <v>240</v>
      </c>
      <c r="J10" s="18"/>
      <c r="K10" s="18"/>
      <c r="L10" s="20">
        <f t="shared" si="0"/>
        <v>29.410084523462547</v>
      </c>
      <c r="M10" s="7"/>
      <c r="N10" s="7"/>
    </row>
    <row r="11" spans="1:14" ht="48" customHeight="1" outlineLevel="1">
      <c r="A11" s="21" t="s">
        <v>53</v>
      </c>
      <c r="B11" s="18">
        <f>SUM(C11:D11:E11)</f>
        <v>79464.2</v>
      </c>
      <c r="C11" s="18">
        <v>35595</v>
      </c>
      <c r="D11" s="18">
        <v>43869.2</v>
      </c>
      <c r="E11" s="18"/>
      <c r="F11" s="18"/>
      <c r="G11" s="18">
        <f>SUM(H11:I11)</f>
        <v>46056.119999999995</v>
      </c>
      <c r="H11" s="18">
        <v>17756.12</v>
      </c>
      <c r="I11" s="18">
        <v>28300</v>
      </c>
      <c r="J11" s="18"/>
      <c r="K11" s="18"/>
      <c r="L11" s="20">
        <f t="shared" si="0"/>
        <v>57.95832588763241</v>
      </c>
      <c r="M11" s="7"/>
      <c r="N11" s="7"/>
    </row>
    <row r="12" spans="1:13" ht="57" customHeight="1" outlineLevel="1">
      <c r="A12" s="2" t="s">
        <v>44</v>
      </c>
      <c r="B12" s="3">
        <f aca="true" t="shared" si="2" ref="B12:K12">SUM(B13:B14)</f>
        <v>351703.97599999997</v>
      </c>
      <c r="C12" s="3">
        <f t="shared" si="2"/>
        <v>74586.736</v>
      </c>
      <c r="D12" s="16">
        <f t="shared" si="2"/>
        <v>219359.74</v>
      </c>
      <c r="E12" s="3">
        <f t="shared" si="2"/>
        <v>1320.5</v>
      </c>
      <c r="F12" s="3">
        <f t="shared" si="2"/>
        <v>56437</v>
      </c>
      <c r="G12" s="3">
        <f t="shared" si="2"/>
        <v>219650.06900000002</v>
      </c>
      <c r="H12" s="3">
        <f t="shared" si="2"/>
        <v>32574.989999999998</v>
      </c>
      <c r="I12" s="16">
        <f t="shared" si="2"/>
        <v>161426.52000000002</v>
      </c>
      <c r="J12" s="3">
        <f t="shared" si="2"/>
        <v>1021.359</v>
      </c>
      <c r="K12" s="3">
        <f t="shared" si="2"/>
        <v>24627.2</v>
      </c>
      <c r="L12" s="11">
        <f t="shared" si="0"/>
        <v>62.45310942973248</v>
      </c>
      <c r="M12" s="9"/>
    </row>
    <row r="13" spans="1:13" ht="33" customHeight="1" outlineLevel="1">
      <c r="A13" s="21" t="s">
        <v>10</v>
      </c>
      <c r="B13" s="18">
        <f>SUM(C13:D13:E13:F13)</f>
        <v>266445.83999999997</v>
      </c>
      <c r="C13" s="18">
        <v>71592.6</v>
      </c>
      <c r="D13" s="18">
        <v>138416.24</v>
      </c>
      <c r="E13" s="18"/>
      <c r="F13" s="18">
        <v>56437</v>
      </c>
      <c r="G13" s="18">
        <f>SUM(H13:I13:J13:K13)</f>
        <v>171481.87000000002</v>
      </c>
      <c r="H13" s="18">
        <v>31578.76</v>
      </c>
      <c r="I13" s="18">
        <v>115275.91</v>
      </c>
      <c r="J13" s="18"/>
      <c r="K13" s="18">
        <v>24627.2</v>
      </c>
      <c r="L13" s="20">
        <f>G13/B13*100</f>
        <v>64.35899693536219</v>
      </c>
      <c r="M13" s="9"/>
    </row>
    <row r="14" spans="1:13" s="8" customFormat="1" ht="34.5" customHeight="1">
      <c r="A14" s="21" t="s">
        <v>11</v>
      </c>
      <c r="B14" s="18">
        <f>SUM(C14:D14:E14)</f>
        <v>85258.136</v>
      </c>
      <c r="C14" s="18">
        <v>2994.136</v>
      </c>
      <c r="D14" s="18">
        <v>80943.5</v>
      </c>
      <c r="E14" s="18">
        <v>1320.5</v>
      </c>
      <c r="F14" s="18"/>
      <c r="G14" s="18">
        <f>SUM(H14:I14:J14)</f>
        <v>48168.199</v>
      </c>
      <c r="H14" s="18">
        <v>996.23</v>
      </c>
      <c r="I14" s="18">
        <v>46150.61</v>
      </c>
      <c r="J14" s="18">
        <v>1021.359</v>
      </c>
      <c r="K14" s="18"/>
      <c r="L14" s="20">
        <f>G14/B14*100</f>
        <v>56.49689432572159</v>
      </c>
      <c r="M14" s="10"/>
    </row>
    <row r="15" spans="1:12" ht="50.25" customHeight="1">
      <c r="A15" s="2" t="s">
        <v>12</v>
      </c>
      <c r="B15" s="3">
        <f aca="true" t="shared" si="3" ref="B15:K15">SUM(B16:B18)</f>
        <v>11207</v>
      </c>
      <c r="C15" s="3">
        <f t="shared" si="3"/>
        <v>11207</v>
      </c>
      <c r="D15" s="16">
        <f t="shared" si="3"/>
        <v>0</v>
      </c>
      <c r="E15" s="3">
        <f t="shared" si="3"/>
        <v>0</v>
      </c>
      <c r="F15" s="3">
        <f t="shared" si="3"/>
        <v>0</v>
      </c>
      <c r="G15" s="3">
        <f t="shared" si="3"/>
        <v>3569.62</v>
      </c>
      <c r="H15" s="3">
        <f t="shared" si="3"/>
        <v>3569.62</v>
      </c>
      <c r="I15" s="16">
        <f t="shared" si="3"/>
        <v>0</v>
      </c>
      <c r="J15" s="3">
        <f t="shared" si="3"/>
        <v>0</v>
      </c>
      <c r="K15" s="3">
        <f t="shared" si="3"/>
        <v>0</v>
      </c>
      <c r="L15" s="11">
        <f t="shared" si="0"/>
        <v>31.851699830463104</v>
      </c>
    </row>
    <row r="16" spans="1:12" ht="36" customHeight="1" outlineLevel="1">
      <c r="A16" s="21" t="s">
        <v>13</v>
      </c>
      <c r="B16" s="18">
        <f>SUM(C16:D16)</f>
        <v>5607</v>
      </c>
      <c r="C16" s="18">
        <v>5607</v>
      </c>
      <c r="D16" s="18"/>
      <c r="E16" s="18"/>
      <c r="F16" s="18"/>
      <c r="G16" s="18">
        <f>SUM(H16:I16)</f>
        <v>1631.4</v>
      </c>
      <c r="H16" s="18">
        <v>1631.4</v>
      </c>
      <c r="I16" s="18"/>
      <c r="J16" s="18"/>
      <c r="K16" s="18"/>
      <c r="L16" s="20">
        <f t="shared" si="0"/>
        <v>29.095773140716965</v>
      </c>
    </row>
    <row r="17" spans="1:13" ht="42" customHeight="1" outlineLevel="1">
      <c r="A17" s="21" t="s">
        <v>14</v>
      </c>
      <c r="B17" s="18">
        <f>SUM(C17:D17)</f>
        <v>5000</v>
      </c>
      <c r="C17" s="18">
        <v>5000</v>
      </c>
      <c r="D17" s="18"/>
      <c r="E17" s="18"/>
      <c r="F17" s="18"/>
      <c r="G17" s="18">
        <f>SUM(H17:I17)</f>
        <v>1338.22</v>
      </c>
      <c r="H17" s="18">
        <v>1338.22</v>
      </c>
      <c r="I17" s="18"/>
      <c r="J17" s="18"/>
      <c r="K17" s="18"/>
      <c r="L17" s="20">
        <f t="shared" si="0"/>
        <v>26.7644</v>
      </c>
      <c r="M17" s="22"/>
    </row>
    <row r="18" spans="1:12" ht="76.5" customHeight="1" outlineLevel="1">
      <c r="A18" s="17" t="s">
        <v>15</v>
      </c>
      <c r="B18" s="18">
        <f>SUM(C18:D18)</f>
        <v>600</v>
      </c>
      <c r="C18" s="18">
        <v>600</v>
      </c>
      <c r="D18" s="18"/>
      <c r="E18" s="18"/>
      <c r="F18" s="18"/>
      <c r="G18" s="18">
        <f>SUM(H18:I18)</f>
        <v>600</v>
      </c>
      <c r="H18" s="18">
        <v>600</v>
      </c>
      <c r="I18" s="18"/>
      <c r="J18" s="18"/>
      <c r="K18" s="18"/>
      <c r="L18" s="20">
        <f t="shared" si="0"/>
        <v>100</v>
      </c>
    </row>
    <row r="19" spans="1:12" ht="45.75" customHeight="1" outlineLevel="1">
      <c r="A19" s="2" t="s">
        <v>16</v>
      </c>
      <c r="B19" s="3">
        <f aca="true" t="shared" si="4" ref="B19:K19">SUM(B20:B23)</f>
        <v>266655.18</v>
      </c>
      <c r="C19" s="3">
        <f t="shared" si="4"/>
        <v>257539.24</v>
      </c>
      <c r="D19" s="16">
        <f t="shared" si="4"/>
        <v>7192.5</v>
      </c>
      <c r="E19" s="3">
        <f t="shared" si="4"/>
        <v>0</v>
      </c>
      <c r="F19" s="3">
        <f t="shared" si="4"/>
        <v>1923.44</v>
      </c>
      <c r="G19" s="3">
        <f t="shared" si="4"/>
        <v>139223.013</v>
      </c>
      <c r="H19" s="3">
        <f t="shared" si="4"/>
        <v>134152.44900000002</v>
      </c>
      <c r="I19" s="16">
        <f t="shared" si="4"/>
        <v>5070.564</v>
      </c>
      <c r="J19" s="3">
        <f t="shared" si="4"/>
        <v>0</v>
      </c>
      <c r="K19" s="3">
        <f t="shared" si="4"/>
        <v>0</v>
      </c>
      <c r="L19" s="12">
        <f>G19/B19*100</f>
        <v>52.21087885860683</v>
      </c>
    </row>
    <row r="20" spans="1:12" ht="34.5" customHeight="1" outlineLevel="1">
      <c r="A20" s="21" t="s">
        <v>48</v>
      </c>
      <c r="B20" s="18">
        <f>SUM(C20:D20:E20:F20)</f>
        <v>11263</v>
      </c>
      <c r="C20" s="18">
        <v>7416.3</v>
      </c>
      <c r="D20" s="18">
        <v>3846.7</v>
      </c>
      <c r="E20" s="18"/>
      <c r="F20" s="18"/>
      <c r="G20" s="18">
        <f>SUM(H20:I20:J20)</f>
        <v>7895.53</v>
      </c>
      <c r="H20" s="18">
        <v>4048.83</v>
      </c>
      <c r="I20" s="18">
        <v>3846.7</v>
      </c>
      <c r="J20" s="18"/>
      <c r="K20" s="18"/>
      <c r="L20" s="20">
        <f t="shared" si="0"/>
        <v>70.10148273106633</v>
      </c>
    </row>
    <row r="21" spans="1:12" ht="32.25" customHeight="1">
      <c r="A21" s="21" t="s">
        <v>17</v>
      </c>
      <c r="B21" s="18">
        <f>SUM(C21:D21:E21:F21)</f>
        <v>218917.09999999998</v>
      </c>
      <c r="C21" s="18">
        <v>218276.3</v>
      </c>
      <c r="D21" s="18">
        <v>640.8</v>
      </c>
      <c r="E21" s="18"/>
      <c r="F21" s="18"/>
      <c r="G21" s="18">
        <f>SUM(H21:I21:J21)</f>
        <v>116901.93800000001</v>
      </c>
      <c r="H21" s="18">
        <v>116261.138</v>
      </c>
      <c r="I21" s="18">
        <v>640.8</v>
      </c>
      <c r="J21" s="18"/>
      <c r="K21" s="18"/>
      <c r="L21" s="20">
        <f t="shared" si="0"/>
        <v>53.40009437362363</v>
      </c>
    </row>
    <row r="22" spans="1:12" ht="44.25" customHeight="1" outlineLevel="1">
      <c r="A22" s="21" t="s">
        <v>18</v>
      </c>
      <c r="B22" s="18">
        <f>SUM(C22:D22:E22:F22)</f>
        <v>34710.08</v>
      </c>
      <c r="C22" s="18">
        <v>30081.64</v>
      </c>
      <c r="D22" s="18">
        <v>2705</v>
      </c>
      <c r="E22" s="18"/>
      <c r="F22" s="18">
        <v>1923.44</v>
      </c>
      <c r="G22" s="18">
        <f>SUM(H22:I22:J22)</f>
        <v>14084.545</v>
      </c>
      <c r="H22" s="18">
        <v>13501.481</v>
      </c>
      <c r="I22" s="18">
        <v>583.064</v>
      </c>
      <c r="J22" s="18"/>
      <c r="K22" s="18"/>
      <c r="L22" s="20">
        <f t="shared" si="0"/>
        <v>40.57767945219371</v>
      </c>
    </row>
    <row r="23" spans="1:12" ht="33.75" customHeight="1" outlineLevel="1">
      <c r="A23" s="21" t="s">
        <v>19</v>
      </c>
      <c r="B23" s="18">
        <f>SUM(C23:D23:E23:F23)</f>
        <v>1765</v>
      </c>
      <c r="C23" s="18">
        <v>1765</v>
      </c>
      <c r="D23" s="18"/>
      <c r="E23" s="18"/>
      <c r="F23" s="18"/>
      <c r="G23" s="18">
        <f>SUM(H23:I23:J23)</f>
        <v>341</v>
      </c>
      <c r="H23" s="18">
        <v>341</v>
      </c>
      <c r="I23" s="18"/>
      <c r="J23" s="18"/>
      <c r="K23" s="18"/>
      <c r="L23" s="20">
        <f t="shared" si="0"/>
        <v>19.320113314447593</v>
      </c>
    </row>
    <row r="24" spans="1:12" ht="72" customHeight="1">
      <c r="A24" s="2" t="s">
        <v>20</v>
      </c>
      <c r="B24" s="3">
        <f aca="true" t="shared" si="5" ref="B24:K24">SUM(B25:B28)</f>
        <v>138068.185</v>
      </c>
      <c r="C24" s="3">
        <f t="shared" si="5"/>
        <v>19160</v>
      </c>
      <c r="D24" s="16">
        <f t="shared" si="5"/>
        <v>113645.16</v>
      </c>
      <c r="E24" s="3">
        <f t="shared" si="5"/>
        <v>5263.025</v>
      </c>
      <c r="F24" s="3">
        <f t="shared" si="5"/>
        <v>0</v>
      </c>
      <c r="G24" s="3">
        <f t="shared" si="5"/>
        <v>72272.726</v>
      </c>
      <c r="H24" s="3">
        <f t="shared" si="5"/>
        <v>533.28</v>
      </c>
      <c r="I24" s="16">
        <f t="shared" si="5"/>
        <v>71578.796</v>
      </c>
      <c r="J24" s="3">
        <f t="shared" si="5"/>
        <v>160.65</v>
      </c>
      <c r="K24" s="3">
        <f t="shared" si="5"/>
        <v>0</v>
      </c>
      <c r="L24" s="11">
        <f>G24/B24*100</f>
        <v>52.34567688421485</v>
      </c>
    </row>
    <row r="25" spans="1:12" ht="49.5" customHeight="1" outlineLevel="1">
      <c r="A25" s="17" t="s">
        <v>21</v>
      </c>
      <c r="B25" s="18">
        <f>SUM(C25:D25:E25:F25)</f>
        <v>57682.637</v>
      </c>
      <c r="C25" s="18">
        <v>4160</v>
      </c>
      <c r="D25" s="19">
        <v>52965.71</v>
      </c>
      <c r="E25" s="18">
        <v>556.927</v>
      </c>
      <c r="F25" s="18"/>
      <c r="G25" s="18">
        <f>SUM(H25:J25)</f>
        <v>46482.73</v>
      </c>
      <c r="H25" s="18">
        <v>533.28</v>
      </c>
      <c r="I25" s="18">
        <v>45788.8</v>
      </c>
      <c r="J25" s="18">
        <v>160.65</v>
      </c>
      <c r="K25" s="18"/>
      <c r="L25" s="20">
        <f>G25/B25*100</f>
        <v>80.5835731816491</v>
      </c>
    </row>
    <row r="26" spans="1:12" ht="31.5" customHeight="1" outlineLevel="1">
      <c r="A26" s="17" t="s">
        <v>22</v>
      </c>
      <c r="B26" s="18">
        <f>SUM(C26:D26:E26:F26)</f>
        <v>14000</v>
      </c>
      <c r="C26" s="18">
        <v>14000</v>
      </c>
      <c r="D26" s="19"/>
      <c r="E26" s="18"/>
      <c r="F26" s="18"/>
      <c r="G26" s="18">
        <f>SUM(H26:J26)</f>
        <v>0</v>
      </c>
      <c r="H26" s="18">
        <v>0</v>
      </c>
      <c r="I26" s="18"/>
      <c r="J26" s="18"/>
      <c r="K26" s="18"/>
      <c r="L26" s="20">
        <f>G26/B26*100</f>
        <v>0</v>
      </c>
    </row>
    <row r="27" spans="1:12" ht="72.75" customHeight="1" outlineLevel="1">
      <c r="A27" s="17" t="s">
        <v>56</v>
      </c>
      <c r="B27" s="18">
        <f>SUM(C27:D27:E27:F27)</f>
        <v>1000</v>
      </c>
      <c r="C27" s="18">
        <v>1000</v>
      </c>
      <c r="D27" s="19"/>
      <c r="E27" s="18"/>
      <c r="F27" s="18"/>
      <c r="G27" s="18">
        <f>SUM(H27:J27)</f>
        <v>0</v>
      </c>
      <c r="H27" s="18">
        <v>0</v>
      </c>
      <c r="I27" s="18"/>
      <c r="J27" s="18"/>
      <c r="K27" s="18"/>
      <c r="L27" s="20"/>
    </row>
    <row r="28" spans="1:12" ht="74.25" customHeight="1">
      <c r="A28" s="17" t="s">
        <v>23</v>
      </c>
      <c r="B28" s="18">
        <f>SUM(C28:D28:E28:F28)</f>
        <v>65385.547999999995</v>
      </c>
      <c r="C28" s="18"/>
      <c r="D28" s="18">
        <v>60679.45</v>
      </c>
      <c r="E28" s="18">
        <v>4706.098</v>
      </c>
      <c r="F28" s="18"/>
      <c r="G28" s="18">
        <f>SUM(H28:I28:J28:K28)</f>
        <v>25789.996</v>
      </c>
      <c r="H28" s="18"/>
      <c r="I28" s="18">
        <v>25789.996</v>
      </c>
      <c r="J28" s="18">
        <v>0</v>
      </c>
      <c r="K28" s="18"/>
      <c r="L28" s="20">
        <f>G28/B28*100</f>
        <v>39.44296069828764</v>
      </c>
    </row>
    <row r="29" spans="1:13" ht="48.75" customHeight="1" outlineLevel="1">
      <c r="A29" s="2" t="s">
        <v>24</v>
      </c>
      <c r="B29" s="3">
        <f aca="true" t="shared" si="6" ref="B29:K29">SUM(B30:B32)</f>
        <v>4700</v>
      </c>
      <c r="C29" s="3">
        <f t="shared" si="6"/>
        <v>4700</v>
      </c>
      <c r="D29" s="16">
        <f t="shared" si="6"/>
        <v>0</v>
      </c>
      <c r="E29" s="3">
        <f t="shared" si="6"/>
        <v>0</v>
      </c>
      <c r="F29" s="3">
        <f t="shared" si="6"/>
        <v>0</v>
      </c>
      <c r="G29" s="3">
        <f t="shared" si="6"/>
        <v>1874.085</v>
      </c>
      <c r="H29" s="3">
        <f t="shared" si="6"/>
        <v>1874.085</v>
      </c>
      <c r="I29" s="16">
        <f t="shared" si="6"/>
        <v>0</v>
      </c>
      <c r="J29" s="3">
        <f t="shared" si="6"/>
        <v>0</v>
      </c>
      <c r="K29" s="3">
        <f t="shared" si="6"/>
        <v>0</v>
      </c>
      <c r="L29" s="11">
        <f aca="true" t="shared" si="7" ref="L29:L53">G29/B29*100</f>
        <v>39.874148936170215</v>
      </c>
      <c r="M29" s="22"/>
    </row>
    <row r="30" spans="1:12" ht="31.5" customHeight="1" outlineLevel="1">
      <c r="A30" s="21" t="s">
        <v>25</v>
      </c>
      <c r="B30" s="18">
        <f>SUM(C30:D30)</f>
        <v>4050</v>
      </c>
      <c r="C30" s="18">
        <v>4050</v>
      </c>
      <c r="D30" s="18"/>
      <c r="E30" s="18"/>
      <c r="F30" s="18"/>
      <c r="G30" s="18">
        <f>SUM(H30:I30)</f>
        <v>1759.3</v>
      </c>
      <c r="H30" s="18">
        <v>1759.3</v>
      </c>
      <c r="I30" s="18"/>
      <c r="J30" s="18"/>
      <c r="K30" s="18"/>
      <c r="L30" s="20">
        <f t="shared" si="7"/>
        <v>43.4395061728395</v>
      </c>
    </row>
    <row r="31" spans="1:12" ht="105" customHeight="1" outlineLevel="1">
      <c r="A31" s="17" t="s">
        <v>26</v>
      </c>
      <c r="B31" s="18">
        <f>SUM(C31:D31)</f>
        <v>550</v>
      </c>
      <c r="C31" s="18">
        <v>550</v>
      </c>
      <c r="D31" s="18"/>
      <c r="E31" s="18"/>
      <c r="F31" s="18"/>
      <c r="G31" s="18">
        <f>SUM(H31:I31)</f>
        <v>100.22</v>
      </c>
      <c r="H31" s="18">
        <v>100.22</v>
      </c>
      <c r="I31" s="18"/>
      <c r="J31" s="18"/>
      <c r="K31" s="18"/>
      <c r="L31" s="20">
        <f t="shared" si="7"/>
        <v>18.22181818181818</v>
      </c>
    </row>
    <row r="32" spans="1:12" ht="22.5" customHeight="1" outlineLevel="1">
      <c r="A32" s="21" t="s">
        <v>27</v>
      </c>
      <c r="B32" s="18">
        <f>SUM(C32:D32)</f>
        <v>100</v>
      </c>
      <c r="C32" s="18">
        <v>100</v>
      </c>
      <c r="D32" s="18"/>
      <c r="E32" s="18"/>
      <c r="F32" s="18"/>
      <c r="G32" s="18">
        <f>SUM(H32:I32)</f>
        <v>14.565</v>
      </c>
      <c r="H32" s="18">
        <v>14.565</v>
      </c>
      <c r="I32" s="18"/>
      <c r="J32" s="18"/>
      <c r="K32" s="18"/>
      <c r="L32" s="20">
        <f t="shared" si="7"/>
        <v>14.565</v>
      </c>
    </row>
    <row r="33" spans="1:12" ht="46.5" customHeight="1">
      <c r="A33" s="2" t="s">
        <v>28</v>
      </c>
      <c r="B33" s="3">
        <f aca="true" t="shared" si="8" ref="B33:K33">SUM(B34:B35)</f>
        <v>22536.77</v>
      </c>
      <c r="C33" s="3">
        <f t="shared" si="8"/>
        <v>7465.8</v>
      </c>
      <c r="D33" s="16">
        <f t="shared" si="8"/>
        <v>15070.97</v>
      </c>
      <c r="E33" s="3">
        <f t="shared" si="8"/>
        <v>0</v>
      </c>
      <c r="F33" s="3">
        <f t="shared" si="8"/>
        <v>0</v>
      </c>
      <c r="G33" s="3">
        <f t="shared" si="8"/>
        <v>1590.03</v>
      </c>
      <c r="H33" s="3">
        <f t="shared" si="8"/>
        <v>1282.1799999999998</v>
      </c>
      <c r="I33" s="16">
        <f t="shared" si="8"/>
        <v>307.85</v>
      </c>
      <c r="J33" s="3">
        <f t="shared" si="8"/>
        <v>0</v>
      </c>
      <c r="K33" s="3">
        <f t="shared" si="8"/>
        <v>0</v>
      </c>
      <c r="L33" s="11">
        <f t="shared" si="7"/>
        <v>7.055270120784833</v>
      </c>
    </row>
    <row r="34" spans="1:13" ht="33.75" customHeight="1" outlineLevel="1">
      <c r="A34" s="21" t="s">
        <v>29</v>
      </c>
      <c r="B34" s="18">
        <f>SUM(C34:D34:E34:F34)</f>
        <v>21886.77</v>
      </c>
      <c r="C34" s="18">
        <v>6815.8</v>
      </c>
      <c r="D34" s="18">
        <v>15070.97</v>
      </c>
      <c r="E34" s="18"/>
      <c r="F34" s="18"/>
      <c r="G34" s="18">
        <f>SUM(H34:I34:J34:K34)</f>
        <v>1320.76</v>
      </c>
      <c r="H34" s="18">
        <v>1012.91</v>
      </c>
      <c r="I34" s="18">
        <v>307.85</v>
      </c>
      <c r="J34" s="18"/>
      <c r="K34" s="18"/>
      <c r="L34" s="20">
        <f t="shared" si="7"/>
        <v>6.034513087129804</v>
      </c>
      <c r="M34" s="22"/>
    </row>
    <row r="35" spans="1:13" ht="48.75" customHeight="1" outlineLevel="1">
      <c r="A35" s="21" t="s">
        <v>30</v>
      </c>
      <c r="B35" s="18">
        <f>SUM(C35:D35:E35:F35)</f>
        <v>650</v>
      </c>
      <c r="C35" s="18">
        <v>650</v>
      </c>
      <c r="D35" s="18"/>
      <c r="E35" s="18"/>
      <c r="F35" s="18"/>
      <c r="G35" s="18">
        <f>SUM(H35:I35)</f>
        <v>269.27</v>
      </c>
      <c r="H35" s="18">
        <v>269.27</v>
      </c>
      <c r="I35" s="18"/>
      <c r="J35" s="18"/>
      <c r="K35" s="18"/>
      <c r="L35" s="20">
        <f t="shared" si="7"/>
        <v>41.426153846153845</v>
      </c>
      <c r="M35" s="22"/>
    </row>
    <row r="36" spans="1:12" ht="49.5" customHeight="1" outlineLevel="1">
      <c r="A36" s="2" t="s">
        <v>31</v>
      </c>
      <c r="B36" s="3">
        <f aca="true" t="shared" si="9" ref="B36:K36">SUM(B37:B38)</f>
        <v>7274</v>
      </c>
      <c r="C36" s="3">
        <f t="shared" si="9"/>
        <v>4000</v>
      </c>
      <c r="D36" s="16">
        <f t="shared" si="9"/>
        <v>3274</v>
      </c>
      <c r="E36" s="3">
        <f t="shared" si="9"/>
        <v>0</v>
      </c>
      <c r="F36" s="3">
        <f t="shared" si="9"/>
        <v>0</v>
      </c>
      <c r="G36" s="3">
        <f t="shared" si="9"/>
        <v>822.273</v>
      </c>
      <c r="H36" s="3">
        <f t="shared" si="9"/>
        <v>0</v>
      </c>
      <c r="I36" s="16">
        <f t="shared" si="9"/>
        <v>822.273</v>
      </c>
      <c r="J36" s="3">
        <f t="shared" si="9"/>
        <v>0</v>
      </c>
      <c r="K36" s="3">
        <f t="shared" si="9"/>
        <v>0</v>
      </c>
      <c r="L36" s="11">
        <f t="shared" si="7"/>
        <v>11.304275501787188</v>
      </c>
    </row>
    <row r="37" spans="1:12" ht="45" customHeight="1" outlineLevel="1">
      <c r="A37" s="21" t="s">
        <v>32</v>
      </c>
      <c r="B37" s="18">
        <f>SUM(C37:D37)</f>
        <v>6274</v>
      </c>
      <c r="C37" s="18">
        <v>3000</v>
      </c>
      <c r="D37" s="18">
        <v>3274</v>
      </c>
      <c r="E37" s="18"/>
      <c r="F37" s="18"/>
      <c r="G37" s="18">
        <f>SUM(H37,I37)</f>
        <v>822.273</v>
      </c>
      <c r="H37" s="18">
        <v>0</v>
      </c>
      <c r="I37" s="18">
        <v>822.273</v>
      </c>
      <c r="J37" s="18"/>
      <c r="K37" s="18"/>
      <c r="L37" s="20">
        <f t="shared" si="7"/>
        <v>13.106040803315269</v>
      </c>
    </row>
    <row r="38" spans="1:12" ht="18.75" customHeight="1">
      <c r="A38" s="21" t="s">
        <v>49</v>
      </c>
      <c r="B38" s="18">
        <f>SUM(C38:D38)</f>
        <v>1000</v>
      </c>
      <c r="C38" s="18">
        <v>1000</v>
      </c>
      <c r="D38" s="18"/>
      <c r="E38" s="18"/>
      <c r="F38" s="18"/>
      <c r="G38" s="18">
        <f>SUM(H38,I38)</f>
        <v>0</v>
      </c>
      <c r="H38" s="18">
        <v>0</v>
      </c>
      <c r="I38" s="18"/>
      <c r="J38" s="18"/>
      <c r="K38" s="18"/>
      <c r="L38" s="20">
        <f t="shared" si="7"/>
        <v>0</v>
      </c>
    </row>
    <row r="39" spans="1:12" ht="91.5" customHeight="1" outlineLevel="1">
      <c r="A39" s="2" t="s">
        <v>38</v>
      </c>
      <c r="B39" s="3">
        <f aca="true" t="shared" si="10" ref="B39:K39">SUM(B40:B44)</f>
        <v>393070.084</v>
      </c>
      <c r="C39" s="3">
        <f t="shared" si="10"/>
        <v>118390.63</v>
      </c>
      <c r="D39" s="16">
        <f t="shared" si="10"/>
        <v>245280.55399999997</v>
      </c>
      <c r="E39" s="3">
        <f t="shared" si="10"/>
        <v>25298.9</v>
      </c>
      <c r="F39" s="3">
        <f t="shared" si="10"/>
        <v>4100</v>
      </c>
      <c r="G39" s="3">
        <f t="shared" si="10"/>
        <v>31491.746</v>
      </c>
      <c r="H39" s="3">
        <f t="shared" si="10"/>
        <v>11249.464</v>
      </c>
      <c r="I39" s="16">
        <f t="shared" si="10"/>
        <v>20242.282000000003</v>
      </c>
      <c r="J39" s="3">
        <f t="shared" si="10"/>
        <v>0</v>
      </c>
      <c r="K39" s="3">
        <f t="shared" si="10"/>
        <v>0</v>
      </c>
      <c r="L39" s="11">
        <f t="shared" si="7"/>
        <v>8.01173818152999</v>
      </c>
    </row>
    <row r="40" spans="1:13" ht="50.25" customHeight="1" outlineLevel="1">
      <c r="A40" s="17" t="s">
        <v>33</v>
      </c>
      <c r="B40" s="18">
        <f>SUM(C40:E40)</f>
        <v>145335.6</v>
      </c>
      <c r="C40" s="18">
        <v>54525.4</v>
      </c>
      <c r="D40" s="18">
        <v>90810.2</v>
      </c>
      <c r="E40" s="18"/>
      <c r="F40" s="18"/>
      <c r="G40" s="18">
        <f>SUM(H40:J40)</f>
        <v>6050.9</v>
      </c>
      <c r="H40" s="18">
        <v>3925.9</v>
      </c>
      <c r="I40" s="18">
        <v>2125</v>
      </c>
      <c r="J40" s="18">
        <v>0</v>
      </c>
      <c r="K40" s="18"/>
      <c r="L40" s="20">
        <f t="shared" si="7"/>
        <v>4.163398369016263</v>
      </c>
      <c r="M40" s="22"/>
    </row>
    <row r="41" spans="1:13" ht="18.75" customHeight="1" outlineLevel="1">
      <c r="A41" s="17" t="s">
        <v>34</v>
      </c>
      <c r="B41" s="18">
        <f>SUM(C41:F41)</f>
        <v>44810.044</v>
      </c>
      <c r="C41" s="18">
        <v>30088.83</v>
      </c>
      <c r="D41" s="18">
        <v>10621.214</v>
      </c>
      <c r="E41" s="18"/>
      <c r="F41" s="18">
        <v>4100</v>
      </c>
      <c r="G41" s="18">
        <f>SUM(H41:J41)</f>
        <v>2623.6890000000003</v>
      </c>
      <c r="H41" s="18">
        <v>1303.825</v>
      </c>
      <c r="I41" s="18">
        <v>1319.864</v>
      </c>
      <c r="J41" s="18"/>
      <c r="K41" s="18"/>
      <c r="L41" s="20">
        <f t="shared" si="7"/>
        <v>5.8551359601432225</v>
      </c>
      <c r="M41" s="22"/>
    </row>
    <row r="42" spans="1:13" ht="34.5" customHeight="1">
      <c r="A42" s="17" t="s">
        <v>35</v>
      </c>
      <c r="B42" s="18">
        <f>SUM(C42:E42)</f>
        <v>3290</v>
      </c>
      <c r="C42" s="18">
        <v>3290</v>
      </c>
      <c r="D42" s="18"/>
      <c r="E42" s="18"/>
      <c r="F42" s="18"/>
      <c r="G42" s="18">
        <f>SUM(H42:J42)</f>
        <v>739.4</v>
      </c>
      <c r="H42" s="18">
        <v>739.4</v>
      </c>
      <c r="I42" s="18"/>
      <c r="J42" s="18"/>
      <c r="K42" s="18"/>
      <c r="L42" s="20">
        <f t="shared" si="7"/>
        <v>22.4741641337386</v>
      </c>
      <c r="M42" s="22"/>
    </row>
    <row r="43" spans="1:13" ht="33.75" customHeight="1" outlineLevel="1">
      <c r="A43" s="17" t="s">
        <v>36</v>
      </c>
      <c r="B43" s="18">
        <f>SUM(C43:E43)</f>
        <v>66485.73999999999</v>
      </c>
      <c r="C43" s="18">
        <v>23921</v>
      </c>
      <c r="D43" s="18">
        <v>42564.74</v>
      </c>
      <c r="E43" s="18"/>
      <c r="F43" s="18"/>
      <c r="G43" s="18">
        <f>SUM(H43:J43)</f>
        <v>22077.757</v>
      </c>
      <c r="H43" s="18">
        <v>5280.339</v>
      </c>
      <c r="I43" s="18">
        <v>16797.418</v>
      </c>
      <c r="J43" s="18"/>
      <c r="K43" s="18"/>
      <c r="L43" s="20">
        <f t="shared" si="7"/>
        <v>33.20675531324462</v>
      </c>
      <c r="M43" s="22"/>
    </row>
    <row r="44" spans="1:12" ht="42" customHeight="1" outlineLevel="1">
      <c r="A44" s="17" t="s">
        <v>60</v>
      </c>
      <c r="B44" s="18">
        <f>SUM(C44:E44)</f>
        <v>133148.69999999998</v>
      </c>
      <c r="C44" s="18">
        <v>6565.4</v>
      </c>
      <c r="D44" s="18">
        <v>101284.4</v>
      </c>
      <c r="E44" s="18">
        <v>25298.9</v>
      </c>
      <c r="F44" s="18"/>
      <c r="G44" s="18">
        <f>SUM(H44:J44)</f>
        <v>0</v>
      </c>
      <c r="H44" s="18">
        <v>0</v>
      </c>
      <c r="I44" s="18">
        <v>0</v>
      </c>
      <c r="J44" s="18">
        <v>0</v>
      </c>
      <c r="K44" s="18"/>
      <c r="L44" s="20">
        <f t="shared" si="7"/>
        <v>0</v>
      </c>
    </row>
    <row r="45" spans="1:12" ht="61.5" customHeight="1">
      <c r="A45" s="2" t="s">
        <v>37</v>
      </c>
      <c r="B45" s="3">
        <f aca="true" t="shared" si="11" ref="B45:K45">SUM(B46:B47)</f>
        <v>282347.175</v>
      </c>
      <c r="C45" s="3">
        <f t="shared" si="11"/>
        <v>10353.1</v>
      </c>
      <c r="D45" s="16">
        <f t="shared" si="11"/>
        <v>271994.075</v>
      </c>
      <c r="E45" s="3">
        <f t="shared" si="11"/>
        <v>0</v>
      </c>
      <c r="F45" s="3">
        <f t="shared" si="11"/>
        <v>0</v>
      </c>
      <c r="G45" s="3">
        <f t="shared" si="11"/>
        <v>155411.78999999998</v>
      </c>
      <c r="H45" s="3">
        <f t="shared" si="11"/>
        <v>5755.3</v>
      </c>
      <c r="I45" s="16">
        <f t="shared" si="11"/>
        <v>149656.49</v>
      </c>
      <c r="J45" s="3">
        <f t="shared" si="11"/>
        <v>0</v>
      </c>
      <c r="K45" s="3">
        <f t="shared" si="11"/>
        <v>0</v>
      </c>
      <c r="L45" s="11">
        <f t="shared" si="7"/>
        <v>55.04279970217516</v>
      </c>
    </row>
    <row r="46" spans="1:12" ht="75.75" customHeight="1" outlineLevel="1">
      <c r="A46" s="17" t="s">
        <v>39</v>
      </c>
      <c r="B46" s="18">
        <f>SUM(C46:D46)</f>
        <v>652.775</v>
      </c>
      <c r="C46" s="18">
        <v>520</v>
      </c>
      <c r="D46" s="18">
        <v>132.775</v>
      </c>
      <c r="E46" s="18"/>
      <c r="F46" s="18"/>
      <c r="G46" s="18">
        <f>SUM(H46:I46)</f>
        <v>147.775</v>
      </c>
      <c r="H46" s="18">
        <v>15</v>
      </c>
      <c r="I46" s="18">
        <v>132.775</v>
      </c>
      <c r="J46" s="18"/>
      <c r="K46" s="18"/>
      <c r="L46" s="20">
        <f t="shared" si="7"/>
        <v>22.63796867220712</v>
      </c>
    </row>
    <row r="47" spans="1:12" ht="77.25" customHeight="1" outlineLevel="1">
      <c r="A47" s="17" t="s">
        <v>52</v>
      </c>
      <c r="B47" s="18">
        <f>SUM(C47:D47)</f>
        <v>281694.39999999997</v>
      </c>
      <c r="C47" s="18">
        <v>9833.1</v>
      </c>
      <c r="D47" s="18">
        <v>271861.3</v>
      </c>
      <c r="E47" s="18"/>
      <c r="F47" s="18"/>
      <c r="G47" s="18">
        <f>SUM(H47:I47)</f>
        <v>155264.01499999998</v>
      </c>
      <c r="H47" s="18">
        <v>5740.3</v>
      </c>
      <c r="I47" s="18">
        <v>149523.715</v>
      </c>
      <c r="J47" s="18"/>
      <c r="K47" s="18"/>
      <c r="L47" s="20">
        <f t="shared" si="7"/>
        <v>55.11789194247383</v>
      </c>
    </row>
    <row r="48" spans="1:12" ht="54" customHeight="1">
      <c r="A48" s="2" t="s">
        <v>40</v>
      </c>
      <c r="B48" s="3">
        <f aca="true" t="shared" si="12" ref="B48:K48">SUM(B49:B53)</f>
        <v>15084.2</v>
      </c>
      <c r="C48" s="3">
        <f t="shared" si="12"/>
        <v>11371</v>
      </c>
      <c r="D48" s="16">
        <f t="shared" si="12"/>
        <v>3713.2</v>
      </c>
      <c r="E48" s="3">
        <f t="shared" si="12"/>
        <v>0</v>
      </c>
      <c r="F48" s="3">
        <f t="shared" si="12"/>
        <v>0</v>
      </c>
      <c r="G48" s="3">
        <f t="shared" si="12"/>
        <v>4732.847</v>
      </c>
      <c r="H48" s="3">
        <f t="shared" si="12"/>
        <v>2964.397</v>
      </c>
      <c r="I48" s="16">
        <f t="shared" si="12"/>
        <v>1768.45</v>
      </c>
      <c r="J48" s="3">
        <f t="shared" si="12"/>
        <v>0</v>
      </c>
      <c r="K48" s="3">
        <f t="shared" si="12"/>
        <v>0</v>
      </c>
      <c r="L48" s="11">
        <f t="shared" si="7"/>
        <v>31.376188329510345</v>
      </c>
    </row>
    <row r="49" spans="1:13" ht="36" customHeight="1" outlineLevel="1">
      <c r="A49" s="21" t="s">
        <v>46</v>
      </c>
      <c r="B49" s="18">
        <f>SUM(C49:D49)</f>
        <v>6130.7</v>
      </c>
      <c r="C49" s="18">
        <v>4381</v>
      </c>
      <c r="D49" s="18">
        <v>1749.7</v>
      </c>
      <c r="E49" s="18"/>
      <c r="F49" s="18"/>
      <c r="G49" s="18">
        <f>SUM(H49:I49)</f>
        <v>1962.114</v>
      </c>
      <c r="H49" s="18">
        <v>1345.364</v>
      </c>
      <c r="I49" s="18">
        <v>616.75</v>
      </c>
      <c r="J49" s="18"/>
      <c r="K49" s="18"/>
      <c r="L49" s="20">
        <f t="shared" si="7"/>
        <v>32.00473029181008</v>
      </c>
      <c r="M49" s="22"/>
    </row>
    <row r="50" spans="1:12" ht="59.25" customHeight="1" outlineLevel="1">
      <c r="A50" s="17" t="s">
        <v>41</v>
      </c>
      <c r="B50" s="18">
        <f>SUM(C50:D50)</f>
        <v>870</v>
      </c>
      <c r="C50" s="18">
        <v>870</v>
      </c>
      <c r="D50" s="18"/>
      <c r="E50" s="18"/>
      <c r="F50" s="18"/>
      <c r="G50" s="18">
        <f>SUM(H50:I50)</f>
        <v>282.99</v>
      </c>
      <c r="H50" s="18">
        <v>282.99</v>
      </c>
      <c r="I50" s="18"/>
      <c r="J50" s="18"/>
      <c r="K50" s="18"/>
      <c r="L50" s="20">
        <f t="shared" si="7"/>
        <v>32.52758620689655</v>
      </c>
    </row>
    <row r="51" spans="1:12" ht="33" customHeight="1" outlineLevel="1">
      <c r="A51" s="21" t="s">
        <v>42</v>
      </c>
      <c r="B51" s="18">
        <f>SUM(C51:D51)</f>
        <v>3950</v>
      </c>
      <c r="C51" s="18">
        <v>3950</v>
      </c>
      <c r="D51" s="18"/>
      <c r="E51" s="18"/>
      <c r="F51" s="18"/>
      <c r="G51" s="18">
        <f>SUM(H51:I51)</f>
        <v>330.148</v>
      </c>
      <c r="H51" s="18">
        <v>330.148</v>
      </c>
      <c r="I51" s="18"/>
      <c r="J51" s="18"/>
      <c r="K51" s="18"/>
      <c r="L51" s="20">
        <f t="shared" si="7"/>
        <v>8.358177215189874</v>
      </c>
    </row>
    <row r="52" spans="1:12" ht="52.5" customHeight="1" outlineLevel="1">
      <c r="A52" s="21" t="s">
        <v>54</v>
      </c>
      <c r="B52" s="18">
        <f>SUM(C52:D52)</f>
        <v>3063.5</v>
      </c>
      <c r="C52" s="18">
        <v>1100</v>
      </c>
      <c r="D52" s="18">
        <v>1963.5</v>
      </c>
      <c r="E52" s="18"/>
      <c r="F52" s="18"/>
      <c r="G52" s="18">
        <f>SUM(H52:I52)</f>
        <v>1756.7</v>
      </c>
      <c r="H52" s="18">
        <v>605</v>
      </c>
      <c r="I52" s="18">
        <v>1151.7</v>
      </c>
      <c r="J52" s="18"/>
      <c r="K52" s="18"/>
      <c r="L52" s="20">
        <f t="shared" si="7"/>
        <v>57.342908438061045</v>
      </c>
    </row>
    <row r="53" spans="1:12" ht="15" customHeight="1" outlineLevel="1">
      <c r="A53" s="21" t="s">
        <v>43</v>
      </c>
      <c r="B53" s="18">
        <f>SUM(C53:D53)</f>
        <v>1070</v>
      </c>
      <c r="C53" s="18">
        <v>1070</v>
      </c>
      <c r="D53" s="18"/>
      <c r="E53" s="18"/>
      <c r="F53" s="18"/>
      <c r="G53" s="18">
        <f>SUM(H53:I53)</f>
        <v>400.895</v>
      </c>
      <c r="H53" s="18">
        <v>400.895</v>
      </c>
      <c r="I53" s="18"/>
      <c r="J53" s="18"/>
      <c r="K53" s="18"/>
      <c r="L53" s="20">
        <f t="shared" si="7"/>
        <v>37.466822429906536</v>
      </c>
    </row>
    <row r="54" spans="1:11" ht="13.5">
      <c r="A54" s="14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47.25" customHeight="1" outlineLevel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85.5" customHeight="1" outlineLevel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54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33" customHeight="1" outlineLevel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63.75" customHeight="1" outlineLevel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31.5" customHeight="1" outlineLevel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21.75" customHeight="1" outlineLevel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3.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3.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3.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3.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3.5">
      <c r="B85" s="5"/>
      <c r="C85" s="5"/>
      <c r="D85" s="5"/>
      <c r="E85" s="5"/>
      <c r="F85" s="5"/>
      <c r="G85" s="5"/>
      <c r="H85" s="5"/>
      <c r="I85" s="5"/>
      <c r="J85" s="5"/>
      <c r="K85" s="5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2017-09-01T13:16:19Z</cp:lastPrinted>
  <dcterms:created xsi:type="dcterms:W3CDTF">2002-03-11T10:22:12Z</dcterms:created>
  <dcterms:modified xsi:type="dcterms:W3CDTF">2017-09-01T13:16:23Z</dcterms:modified>
  <cp:category/>
  <cp:version/>
  <cp:contentType/>
  <cp:contentStatus/>
</cp:coreProperties>
</file>