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04" yWindow="65524" windowWidth="11472" windowHeight="9684" activeTab="0"/>
  </bookViews>
  <sheets>
    <sheet name="МО Город Гатчина" sheetId="1" r:id="rId1"/>
  </sheets>
  <definedNames>
    <definedName name="_xlnm.Print_Titles" localSheetId="0">'МО Город Гатчина'!$2:$4</definedName>
  </definedNames>
  <calcPr fullCalcOnLoad="1"/>
</workbook>
</file>

<file path=xl/sharedStrings.xml><?xml version="1.0" encoding="utf-8"?>
<sst xmlns="http://schemas.openxmlformats.org/spreadsheetml/2006/main" count="49" uniqueCount="43">
  <si>
    <t xml:space="preserve">Наименование </t>
  </si>
  <si>
    <t>Програмные расходы, в т. ч.  по муниципальным программам:</t>
  </si>
  <si>
    <t>ИТОГО</t>
  </si>
  <si>
    <t>Развитие физической культуры и массового спорта</t>
  </si>
  <si>
    <t>Сохранение и развитие культуры, искусства и народного творчества</t>
  </si>
  <si>
    <t>Развитие и поддержка малого и среднего предпринимательства</t>
  </si>
  <si>
    <t>Социальная поддержка отдельных категорий граждан в сфере оплаты жилищно-коммунальных услуг</t>
  </si>
  <si>
    <t>Молодежная политика</t>
  </si>
  <si>
    <t>Развитие инфраструктуры спорта и молодежной политики</t>
  </si>
  <si>
    <t>Развитие физической культуры и спорта, молодежная политика, в т.ч. по подпрограммам</t>
  </si>
  <si>
    <t>Развитие сферы культуры, в т.ч. по подпрограммам</t>
  </si>
  <si>
    <t>Поддержка граждан, нуждающихся в улучшении жилищных условий, в том числе молодежи</t>
  </si>
  <si>
    <t>Обеспечение мероприятий по ремонту жилых помещений, находящихся в муниципальной собственности МО "Город Гатчина"</t>
  </si>
  <si>
    <t>Обеспечение безопасности дорожного движения транспортных средств и создание условий безопасного и комфортного движения пешеходов</t>
  </si>
  <si>
    <t>Комплексное развитие и модернизация дорог, улиц и дорожной инфраструктуры, территорий общего пользования и благоустройства придомовых территорий</t>
  </si>
  <si>
    <t>Устойчивое развитие систем водоотведения</t>
  </si>
  <si>
    <t>Устойчивое развитие систем теплоснабжения и энергосбережение</t>
  </si>
  <si>
    <t>Содействие трудовой адаптации несовершеннолетних в возрасте от 14 до 18 лет в свободное от учебы время в городе Гатчине</t>
  </si>
  <si>
    <t>Развитие инженерной и социальной инфраструктуры в районах массовой жилой застройки</t>
  </si>
  <si>
    <t>Социальная поддержка отдельных категорий граждан, т.ч. по подпрограммам</t>
  </si>
  <si>
    <t xml:space="preserve"> Дополнительные меры социальной поддержки отдельных категорий граждан</t>
  </si>
  <si>
    <t xml:space="preserve">Создание условий для обеспечения реализации программы </t>
  </si>
  <si>
    <t>Обеспечение культурным досугом населения МО "Город Гатчина</t>
  </si>
  <si>
    <t>Организация благоустройства, содержание дорог местного значения, повышение безопасности дорожного движения</t>
  </si>
  <si>
    <t>Содержание, ремонт и уборка дорог общего пользования на территории МО "Город Гатчина"</t>
  </si>
  <si>
    <t>Благоустройство территории МО "Город Гатчина"</t>
  </si>
  <si>
    <t>Обеспечение устойчивого функционирования и развития коммунальной и инженерной инфраструктуры</t>
  </si>
  <si>
    <t>Газификация жилищного фонда, расположенного на территории МО "Город Гатчина"</t>
  </si>
  <si>
    <t>Стимулирование экономической активности, в т.ч. по подпрограммам</t>
  </si>
  <si>
    <t>Средства бюдж. МО "г.Гатчина"</t>
  </si>
  <si>
    <t>%  исполнения</t>
  </si>
  <si>
    <t>Оказание поддержки гражданам, проживающих на территории муниципального образования «Город Гатчина» и  пострадавших в результате пожара муниципального жилищного фонда</t>
  </si>
  <si>
    <t>Средства ФБ</t>
  </si>
  <si>
    <t>в том числе:</t>
  </si>
  <si>
    <t>Бюджет ГМР</t>
  </si>
  <si>
    <t xml:space="preserve">Переселение граждан из аварийного жилищного фонда муниципального образования «Город Гатчина» </t>
  </si>
  <si>
    <t>Обеспечение мероприятий по капитальному ремонту многоквартирных жилых домов, расположенных на территории МО "Город Гатчина"</t>
  </si>
  <si>
    <t>Средства бюджета ЛО</t>
  </si>
  <si>
    <r>
      <t xml:space="preserve">ПЛАН  </t>
    </r>
    <r>
      <rPr>
        <sz val="11.5"/>
        <rFont val="Times New Roman"/>
        <family val="1"/>
      </rPr>
      <t>на 2017 год (тыс. руб.)</t>
    </r>
  </si>
  <si>
    <t>Создание условий для обеспечения качественным жильем граждан МО "Город Гатчина", в том числе по подпрограммам</t>
  </si>
  <si>
    <t>Формирование комфортной городской среды на территории МО "Город Гатчина"</t>
  </si>
  <si>
    <t>Исполнение бюджетных ассигнований на реализацию муниципальных программ МО "Город Гатчина" за 9 месяцев 2017 года</t>
  </si>
  <si>
    <r>
      <t xml:space="preserve">ФАКТ  </t>
    </r>
    <r>
      <rPr>
        <sz val="11.5"/>
        <rFont val="Times New Roman"/>
        <family val="1"/>
      </rPr>
      <t>9 месяцев 2017 года (тыс. руб)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</si>
</sst>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0.0"/>
    <numFmt numFmtId="175" formatCode="0.000"/>
    <numFmt numFmtId="176" formatCode="0.000000"/>
    <numFmt numFmtId="177" formatCode="0.00000"/>
    <numFmt numFmtId="178" formatCode="0.0000"/>
    <numFmt numFmtId="179" formatCode="[$-FC19]d\ mmmm\ yyyy\ &quot;г.&quot;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b/>
      <sz val="11.5"/>
      <name val="Times New Roman"/>
      <family val="1"/>
    </font>
    <font>
      <sz val="11.5"/>
      <name val="Times New Roman"/>
      <family val="1"/>
    </font>
    <font>
      <sz val="11"/>
      <name val="Arial"/>
      <family val="2"/>
    </font>
    <font>
      <b/>
      <sz val="12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CC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7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172" fontId="5" fillId="0" borderId="0" xfId="0" applyNumberFormat="1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32" borderId="0" xfId="0" applyFont="1" applyFill="1" applyAlignment="1">
      <alignment vertical="center"/>
    </xf>
    <xf numFmtId="172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 wrapText="1"/>
    </xf>
    <xf numFmtId="0" fontId="4" fillId="3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74" fontId="5" fillId="0" borderId="0" xfId="0" applyNumberFormat="1" applyFont="1" applyAlignment="1">
      <alignment horizontal="center" vertical="center"/>
    </xf>
    <xf numFmtId="174" fontId="11" fillId="4" borderId="10" xfId="0" applyNumberFormat="1" applyFont="1" applyFill="1" applyBorder="1" applyAlignment="1">
      <alignment horizontal="center" vertical="center" wrapText="1"/>
    </xf>
    <xf numFmtId="172" fontId="11" fillId="4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174" fontId="5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4" fillId="4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172" fontId="4" fillId="33" borderId="10" xfId="0" applyNumberFormat="1" applyFont="1" applyFill="1" applyBorder="1" applyAlignment="1">
      <alignment horizontal="center" vertical="center" wrapText="1"/>
    </xf>
    <xf numFmtId="172" fontId="8" fillId="33" borderId="10" xfId="0" applyNumberFormat="1" applyFont="1" applyFill="1" applyBorder="1" applyAlignment="1">
      <alignment horizontal="center" vertical="center" wrapText="1"/>
    </xf>
    <xf numFmtId="174" fontId="14" fillId="33" borderId="10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5" fillId="32" borderId="12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174" fontId="9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68"/>
  <sheetViews>
    <sheetView tabSelected="1" zoomScale="90" zoomScaleNormal="90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8" sqref="N8"/>
    </sheetView>
  </sheetViews>
  <sheetFormatPr defaultColWidth="9.140625" defaultRowHeight="12.75" outlineLevelRow="1"/>
  <cols>
    <col min="1" max="1" width="42.421875" style="3" customWidth="1"/>
    <col min="2" max="2" width="11.421875" style="3" customWidth="1"/>
    <col min="3" max="3" width="12.140625" style="3" customWidth="1"/>
    <col min="4" max="4" width="9.421875" style="3" customWidth="1"/>
    <col min="5" max="5" width="10.00390625" style="3" customWidth="1"/>
    <col min="6" max="6" width="10.421875" style="3" customWidth="1"/>
    <col min="7" max="7" width="11.421875" style="3" customWidth="1"/>
    <col min="8" max="8" width="13.140625" style="3" customWidth="1"/>
    <col min="9" max="9" width="9.8515625" style="3" customWidth="1"/>
    <col min="10" max="10" width="10.7109375" style="3" customWidth="1"/>
    <col min="11" max="11" width="9.00390625" style="3" customWidth="1"/>
    <col min="12" max="12" width="11.421875" style="12" customWidth="1"/>
    <col min="13" max="13" width="11.421875" style="3" bestFit="1" customWidth="1"/>
    <col min="14" max="14" width="13.8515625" style="3" customWidth="1"/>
    <col min="15" max="16384" width="9.140625" style="5" customWidth="1"/>
  </cols>
  <sheetData>
    <row r="1" spans="1:12" ht="29.25" customHeight="1">
      <c r="A1" s="40" t="s">
        <v>41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1" customHeight="1">
      <c r="A2" s="42" t="s">
        <v>0</v>
      </c>
      <c r="B2" s="41" t="s">
        <v>38</v>
      </c>
      <c r="C2" s="41"/>
      <c r="D2" s="41"/>
      <c r="E2" s="41"/>
      <c r="F2" s="41"/>
      <c r="G2" s="43" t="s">
        <v>42</v>
      </c>
      <c r="H2" s="44"/>
      <c r="I2" s="44"/>
      <c r="J2" s="44"/>
      <c r="K2" s="44"/>
      <c r="L2" s="46" t="s">
        <v>30</v>
      </c>
    </row>
    <row r="3" spans="1:12" ht="19.5" customHeight="1">
      <c r="A3" s="42"/>
      <c r="B3" s="45" t="s">
        <v>2</v>
      </c>
      <c r="C3" s="34" t="s">
        <v>33</v>
      </c>
      <c r="D3" s="35"/>
      <c r="E3" s="35"/>
      <c r="F3" s="36"/>
      <c r="G3" s="45" t="s">
        <v>2</v>
      </c>
      <c r="H3" s="37" t="s">
        <v>33</v>
      </c>
      <c r="I3" s="38"/>
      <c r="J3" s="38"/>
      <c r="K3" s="39"/>
      <c r="L3" s="46"/>
    </row>
    <row r="4" spans="1:12" ht="35.25" customHeight="1">
      <c r="A4" s="42"/>
      <c r="B4" s="45"/>
      <c r="C4" s="1" t="s">
        <v>29</v>
      </c>
      <c r="D4" s="1" t="s">
        <v>34</v>
      </c>
      <c r="E4" s="1" t="s">
        <v>37</v>
      </c>
      <c r="F4" s="1" t="s">
        <v>32</v>
      </c>
      <c r="G4" s="45"/>
      <c r="H4" s="1" t="s">
        <v>29</v>
      </c>
      <c r="I4" s="1" t="s">
        <v>34</v>
      </c>
      <c r="J4" s="1" t="s">
        <v>37</v>
      </c>
      <c r="K4" s="1" t="s">
        <v>32</v>
      </c>
      <c r="L4" s="46"/>
    </row>
    <row r="5" spans="1:14" ht="52.5" customHeight="1">
      <c r="A5" s="24" t="s">
        <v>1</v>
      </c>
      <c r="B5" s="25">
        <f aca="true" t="shared" si="0" ref="B5:K5">B6+B10+B14+B17+B24+B30+B34</f>
        <v>1191633.9999999998</v>
      </c>
      <c r="C5" s="25">
        <f t="shared" si="0"/>
        <v>740547.7</v>
      </c>
      <c r="D5" s="25">
        <f t="shared" si="0"/>
        <v>43663.4</v>
      </c>
      <c r="E5" s="25">
        <f t="shared" si="0"/>
        <v>368180.9</v>
      </c>
      <c r="F5" s="25">
        <f t="shared" si="0"/>
        <v>39242</v>
      </c>
      <c r="G5" s="26">
        <f t="shared" si="0"/>
        <v>624761.7</v>
      </c>
      <c r="H5" s="26">
        <f t="shared" si="0"/>
        <v>463166.89999999997</v>
      </c>
      <c r="I5" s="26">
        <f t="shared" si="0"/>
        <v>15619</v>
      </c>
      <c r="J5" s="26">
        <f t="shared" si="0"/>
        <v>132072.6</v>
      </c>
      <c r="K5" s="26">
        <f t="shared" si="0"/>
        <v>13903.2</v>
      </c>
      <c r="L5" s="27">
        <f aca="true" t="shared" si="1" ref="L5:L29">G5/B5*100</f>
        <v>52.42899245909399</v>
      </c>
      <c r="M5" s="6"/>
      <c r="N5" s="6"/>
    </row>
    <row r="6" spans="1:14" ht="51.75" customHeight="1">
      <c r="A6" s="2" t="s">
        <v>19</v>
      </c>
      <c r="B6" s="21">
        <f aca="true" t="shared" si="2" ref="B6:K6">SUM(B7:B9)</f>
        <v>41842.5</v>
      </c>
      <c r="C6" s="21">
        <f t="shared" si="2"/>
        <v>41842.5</v>
      </c>
      <c r="D6" s="21">
        <f t="shared" si="2"/>
        <v>0</v>
      </c>
      <c r="E6" s="21">
        <f t="shared" si="2"/>
        <v>0</v>
      </c>
      <c r="F6" s="21">
        <f t="shared" si="2"/>
        <v>0</v>
      </c>
      <c r="G6" s="21">
        <f t="shared" si="2"/>
        <v>26649.3</v>
      </c>
      <c r="H6" s="21">
        <f t="shared" si="2"/>
        <v>26649.3</v>
      </c>
      <c r="I6" s="21">
        <f t="shared" si="2"/>
        <v>0</v>
      </c>
      <c r="J6" s="21">
        <f t="shared" si="2"/>
        <v>0</v>
      </c>
      <c r="K6" s="21">
        <f t="shared" si="2"/>
        <v>0</v>
      </c>
      <c r="L6" s="13">
        <f t="shared" si="1"/>
        <v>63.68955009858397</v>
      </c>
      <c r="M6" s="7"/>
      <c r="N6" s="6"/>
    </row>
    <row r="7" spans="1:14" ht="51.75" customHeight="1">
      <c r="A7" s="15" t="s">
        <v>6</v>
      </c>
      <c r="B7" s="22">
        <f>SUM(C7:D7:E7:F7)</f>
        <v>22043</v>
      </c>
      <c r="C7" s="22">
        <v>22043</v>
      </c>
      <c r="D7" s="22">
        <v>0</v>
      </c>
      <c r="E7" s="22">
        <v>0</v>
      </c>
      <c r="F7" s="22">
        <v>0</v>
      </c>
      <c r="G7" s="22">
        <f>SUM(H7:I7:J7:K7)</f>
        <v>13621.2</v>
      </c>
      <c r="H7" s="22">
        <v>13621.2</v>
      </c>
      <c r="I7" s="22">
        <v>0</v>
      </c>
      <c r="J7" s="22">
        <v>0</v>
      </c>
      <c r="K7" s="22">
        <v>0</v>
      </c>
      <c r="L7" s="16">
        <f t="shared" si="1"/>
        <v>61.7937667286667</v>
      </c>
      <c r="M7" s="7"/>
      <c r="N7" s="7"/>
    </row>
    <row r="8" spans="1:14" ht="36.75" customHeight="1">
      <c r="A8" s="15" t="s">
        <v>20</v>
      </c>
      <c r="B8" s="22">
        <f>SUM(C8:D8:E8:F8)</f>
        <v>4982.8</v>
      </c>
      <c r="C8" s="22">
        <v>4982.8</v>
      </c>
      <c r="D8" s="22">
        <v>0</v>
      </c>
      <c r="E8" s="22">
        <v>0</v>
      </c>
      <c r="F8" s="22">
        <v>0</v>
      </c>
      <c r="G8" s="22">
        <f>SUM(H8:I8:J8:K8)</f>
        <v>2911.1</v>
      </c>
      <c r="H8" s="22">
        <v>2911.1</v>
      </c>
      <c r="I8" s="22">
        <v>0</v>
      </c>
      <c r="J8" s="22">
        <v>0</v>
      </c>
      <c r="K8" s="22">
        <v>0</v>
      </c>
      <c r="L8" s="16">
        <f t="shared" si="1"/>
        <v>58.422975034117364</v>
      </c>
      <c r="M8" s="7"/>
      <c r="N8" s="7"/>
    </row>
    <row r="9" spans="1:14" ht="39" customHeight="1">
      <c r="A9" s="15" t="s">
        <v>21</v>
      </c>
      <c r="B9" s="22">
        <f>SUM(C9:D9:E9:F9)</f>
        <v>14816.7</v>
      </c>
      <c r="C9" s="22">
        <v>14816.7</v>
      </c>
      <c r="D9" s="22">
        <v>0</v>
      </c>
      <c r="E9" s="22">
        <v>0</v>
      </c>
      <c r="F9" s="22">
        <v>0</v>
      </c>
      <c r="G9" s="22">
        <f>SUM(H9:I9:K9)</f>
        <v>10117</v>
      </c>
      <c r="H9" s="22">
        <v>10117</v>
      </c>
      <c r="I9" s="22">
        <v>0</v>
      </c>
      <c r="J9" s="22">
        <v>0</v>
      </c>
      <c r="K9" s="22">
        <v>0</v>
      </c>
      <c r="L9" s="16">
        <f t="shared" si="1"/>
        <v>68.28106123495785</v>
      </c>
      <c r="M9" s="7"/>
      <c r="N9" s="7"/>
    </row>
    <row r="10" spans="1:14" ht="54.75" customHeight="1" outlineLevel="1">
      <c r="A10" s="2" t="s">
        <v>9</v>
      </c>
      <c r="B10" s="21">
        <f aca="true" t="shared" si="3" ref="B10:K10">SUM(B11:B13)</f>
        <v>94900.3</v>
      </c>
      <c r="C10" s="21">
        <f t="shared" si="3"/>
        <v>84549.3</v>
      </c>
      <c r="D10" s="21">
        <f t="shared" si="3"/>
        <v>10351</v>
      </c>
      <c r="E10" s="21">
        <f t="shared" si="3"/>
        <v>0</v>
      </c>
      <c r="F10" s="21">
        <f t="shared" si="3"/>
        <v>0</v>
      </c>
      <c r="G10" s="21">
        <f t="shared" si="3"/>
        <v>61077.5</v>
      </c>
      <c r="H10" s="21">
        <f t="shared" si="3"/>
        <v>60977.5</v>
      </c>
      <c r="I10" s="21">
        <f t="shared" si="3"/>
        <v>100</v>
      </c>
      <c r="J10" s="21">
        <f t="shared" si="3"/>
        <v>0</v>
      </c>
      <c r="K10" s="21">
        <f t="shared" si="3"/>
        <v>0</v>
      </c>
      <c r="L10" s="13">
        <f t="shared" si="1"/>
        <v>64.3596490211306</v>
      </c>
      <c r="M10" s="8"/>
      <c r="N10" s="6"/>
    </row>
    <row r="11" spans="1:14" ht="33.75" customHeight="1" outlineLevel="1">
      <c r="A11" s="15" t="s">
        <v>3</v>
      </c>
      <c r="B11" s="22">
        <f>SUM(C11:D11:E11:F11)</f>
        <v>7069.5</v>
      </c>
      <c r="C11" s="22">
        <v>7069.5</v>
      </c>
      <c r="D11" s="22">
        <v>0</v>
      </c>
      <c r="E11" s="22">
        <v>0</v>
      </c>
      <c r="F11" s="22">
        <v>0</v>
      </c>
      <c r="G11" s="22">
        <f>SUM(H11:I11:J11:K11)</f>
        <v>3246.6</v>
      </c>
      <c r="H11" s="22">
        <v>3246.6</v>
      </c>
      <c r="I11" s="22">
        <v>0</v>
      </c>
      <c r="J11" s="22">
        <v>0</v>
      </c>
      <c r="K11" s="22">
        <v>0</v>
      </c>
      <c r="L11" s="16">
        <f>G11/B11*100</f>
        <v>45.92403988966688</v>
      </c>
      <c r="M11" s="8"/>
      <c r="N11" s="6"/>
    </row>
    <row r="12" spans="1:14" ht="25.5" customHeight="1" outlineLevel="1">
      <c r="A12" s="15" t="s">
        <v>7</v>
      </c>
      <c r="B12" s="22">
        <f>SUM(C12:D12:E12:F12)</f>
        <v>3670</v>
      </c>
      <c r="C12" s="22">
        <v>3670</v>
      </c>
      <c r="D12" s="22">
        <v>0</v>
      </c>
      <c r="E12" s="22">
        <v>0</v>
      </c>
      <c r="F12" s="22">
        <v>0</v>
      </c>
      <c r="G12" s="22">
        <f>SUM(H12:I12:J12:K12)</f>
        <v>2358.6</v>
      </c>
      <c r="H12" s="22">
        <v>2358.6</v>
      </c>
      <c r="I12" s="22">
        <v>0</v>
      </c>
      <c r="J12" s="22">
        <v>0</v>
      </c>
      <c r="K12" s="22">
        <v>0</v>
      </c>
      <c r="L12" s="16">
        <f>G12/B12*100</f>
        <v>64.26702997275204</v>
      </c>
      <c r="M12" s="8"/>
      <c r="N12" s="6"/>
    </row>
    <row r="13" spans="1:14" s="11" customFormat="1" ht="41.25" customHeight="1">
      <c r="A13" s="15" t="s">
        <v>8</v>
      </c>
      <c r="B13" s="22">
        <f>SUM(C13:D13:E13:F13)</f>
        <v>84160.8</v>
      </c>
      <c r="C13" s="22">
        <v>73809.8</v>
      </c>
      <c r="D13" s="22">
        <v>10351</v>
      </c>
      <c r="E13" s="22">
        <v>0</v>
      </c>
      <c r="F13" s="22">
        <v>0</v>
      </c>
      <c r="G13" s="22">
        <f>SUM(H13:I13:J13:K13)</f>
        <v>55472.3</v>
      </c>
      <c r="H13" s="22">
        <v>55372.3</v>
      </c>
      <c r="I13" s="22">
        <v>100</v>
      </c>
      <c r="J13" s="22">
        <v>0</v>
      </c>
      <c r="K13" s="22">
        <v>0</v>
      </c>
      <c r="L13" s="16">
        <f>G13/B13*100</f>
        <v>65.91227744983414</v>
      </c>
      <c r="M13" s="9"/>
      <c r="N13" s="10"/>
    </row>
    <row r="14" spans="1:14" ht="45" customHeight="1">
      <c r="A14" s="2" t="s">
        <v>10</v>
      </c>
      <c r="B14" s="21">
        <f aca="true" t="shared" si="4" ref="B14:H14">SUM(B15:B16)</f>
        <v>142519.3</v>
      </c>
      <c r="C14" s="21">
        <f t="shared" si="4"/>
        <v>120844.3</v>
      </c>
      <c r="D14" s="21">
        <f>SUM(D15:D16)</f>
        <v>840</v>
      </c>
      <c r="E14" s="21">
        <f>SUM(E15:E16)</f>
        <v>20835</v>
      </c>
      <c r="F14" s="21">
        <f>SUM(F15:F16)</f>
        <v>0</v>
      </c>
      <c r="G14" s="21">
        <f t="shared" si="4"/>
        <v>107983.2</v>
      </c>
      <c r="H14" s="21">
        <f t="shared" si="4"/>
        <v>90045</v>
      </c>
      <c r="I14" s="21">
        <f>SUM(I15:I16)</f>
        <v>140</v>
      </c>
      <c r="J14" s="21">
        <f>SUM(J15:J16)</f>
        <v>17798.2</v>
      </c>
      <c r="K14" s="21">
        <f>SUM(K15:K16)</f>
        <v>0</v>
      </c>
      <c r="L14" s="13">
        <f t="shared" si="1"/>
        <v>75.7674223771798</v>
      </c>
      <c r="M14" s="6"/>
      <c r="N14" s="6"/>
    </row>
    <row r="15" spans="1:14" ht="36.75" customHeight="1" outlineLevel="1">
      <c r="A15" s="15" t="s">
        <v>4</v>
      </c>
      <c r="B15" s="22">
        <f>SUM(C15:D15:E15:F15)</f>
        <v>12180</v>
      </c>
      <c r="C15" s="22">
        <v>9500</v>
      </c>
      <c r="D15" s="22">
        <v>330</v>
      </c>
      <c r="E15" s="22">
        <v>2350</v>
      </c>
      <c r="F15" s="22">
        <v>0</v>
      </c>
      <c r="G15" s="22">
        <f>SUM(H15:I15:J15:K15)</f>
        <v>9795.5</v>
      </c>
      <c r="H15" s="22">
        <v>7345.5</v>
      </c>
      <c r="I15" s="22">
        <v>100</v>
      </c>
      <c r="J15" s="22">
        <v>2350</v>
      </c>
      <c r="K15" s="22">
        <v>0</v>
      </c>
      <c r="L15" s="16">
        <f t="shared" si="1"/>
        <v>80.42282430213464</v>
      </c>
      <c r="M15" s="6"/>
      <c r="N15" s="6"/>
    </row>
    <row r="16" spans="1:14" ht="41.25" customHeight="1" outlineLevel="1">
      <c r="A16" s="15" t="s">
        <v>22</v>
      </c>
      <c r="B16" s="22">
        <f>SUM(C16:D16:E16:F16)</f>
        <v>130339.3</v>
      </c>
      <c r="C16" s="22">
        <v>111344.3</v>
      </c>
      <c r="D16" s="22">
        <v>510</v>
      </c>
      <c r="E16" s="22">
        <v>18485</v>
      </c>
      <c r="F16" s="22">
        <v>0</v>
      </c>
      <c r="G16" s="22">
        <f>SUM(H16:I16:J16:K16)</f>
        <v>98187.7</v>
      </c>
      <c r="H16" s="22">
        <v>82699.5</v>
      </c>
      <c r="I16" s="22">
        <v>40</v>
      </c>
      <c r="J16" s="22">
        <v>15448.2</v>
      </c>
      <c r="K16" s="22">
        <v>0</v>
      </c>
      <c r="L16" s="16">
        <f t="shared" si="1"/>
        <v>75.3323824817227</v>
      </c>
      <c r="M16" s="6"/>
      <c r="N16" s="6"/>
    </row>
    <row r="17" spans="1:14" ht="57.75" customHeight="1" outlineLevel="1">
      <c r="A17" s="2" t="s">
        <v>39</v>
      </c>
      <c r="B17" s="21">
        <f aca="true" t="shared" si="5" ref="B17:K17">SUM(B18:B23)</f>
        <v>123955.6</v>
      </c>
      <c r="C17" s="21">
        <f t="shared" si="5"/>
        <v>46131.899999999994</v>
      </c>
      <c r="D17" s="21">
        <f t="shared" si="5"/>
        <v>645</v>
      </c>
      <c r="E17" s="21">
        <f t="shared" si="5"/>
        <v>62736.7</v>
      </c>
      <c r="F17" s="21">
        <f t="shared" si="5"/>
        <v>14442</v>
      </c>
      <c r="G17" s="21">
        <f t="shared" si="5"/>
        <v>94607.8</v>
      </c>
      <c r="H17" s="21">
        <f t="shared" si="5"/>
        <v>23399.3</v>
      </c>
      <c r="I17" s="21">
        <f t="shared" si="5"/>
        <v>630.1</v>
      </c>
      <c r="J17" s="21">
        <f t="shared" si="5"/>
        <v>56675.200000000004</v>
      </c>
      <c r="K17" s="21">
        <f t="shared" si="5"/>
        <v>13903.2</v>
      </c>
      <c r="L17" s="13">
        <f t="shared" si="1"/>
        <v>76.32394179851495</v>
      </c>
      <c r="M17" s="6"/>
      <c r="N17" s="6"/>
    </row>
    <row r="18" spans="1:14" ht="53.25" customHeight="1" outlineLevel="1">
      <c r="A18" s="15" t="s">
        <v>11</v>
      </c>
      <c r="B18" s="22">
        <f>SUM(C18:D18:E18:F18)</f>
        <v>49608.6</v>
      </c>
      <c r="C18" s="22">
        <v>2450</v>
      </c>
      <c r="D18" s="22">
        <v>0</v>
      </c>
      <c r="E18" s="22">
        <v>45360.5</v>
      </c>
      <c r="F18" s="22">
        <v>1798.1</v>
      </c>
      <c r="G18" s="22">
        <f>SUM(H18:I18:J18:K18)</f>
        <v>42858.1</v>
      </c>
      <c r="H18" s="22">
        <v>1028</v>
      </c>
      <c r="I18" s="22">
        <v>0</v>
      </c>
      <c r="J18" s="22">
        <v>40290.4</v>
      </c>
      <c r="K18" s="22">
        <v>1539.7</v>
      </c>
      <c r="L18" s="16">
        <f>G18*100/B18</f>
        <v>86.39248033607076</v>
      </c>
      <c r="M18" s="6"/>
      <c r="N18" s="6"/>
    </row>
    <row r="19" spans="1:14" ht="45.75" customHeight="1" outlineLevel="1">
      <c r="A19" s="15" t="s">
        <v>35</v>
      </c>
      <c r="B19" s="22">
        <f>SUM(C19:D19:E19:F19)</f>
        <v>54621.6</v>
      </c>
      <c r="C19" s="22">
        <v>25849.7</v>
      </c>
      <c r="D19" s="22">
        <v>645</v>
      </c>
      <c r="E19" s="22">
        <v>15483</v>
      </c>
      <c r="F19" s="22">
        <v>12643.9</v>
      </c>
      <c r="G19" s="22">
        <f>SUM(H19:I19:J19:K19)</f>
        <v>49173.399999999994</v>
      </c>
      <c r="H19" s="22">
        <v>21055.6</v>
      </c>
      <c r="I19" s="22">
        <v>630.1</v>
      </c>
      <c r="J19" s="22">
        <v>15124.2</v>
      </c>
      <c r="K19" s="22">
        <v>12363.5</v>
      </c>
      <c r="L19" s="16">
        <f>G19*100/B19</f>
        <v>90.02555765484715</v>
      </c>
      <c r="M19" s="6"/>
      <c r="N19" s="6"/>
    </row>
    <row r="20" spans="1:14" ht="62.25" customHeight="1" outlineLevel="1">
      <c r="A20" s="15" t="s">
        <v>31</v>
      </c>
      <c r="B20" s="22">
        <f>SUM(C20:D20:E20:F20)</f>
        <v>2760.6</v>
      </c>
      <c r="C20" s="22">
        <v>1500</v>
      </c>
      <c r="D20" s="22">
        <v>0</v>
      </c>
      <c r="E20" s="22">
        <v>1260.6</v>
      </c>
      <c r="F20" s="22">
        <v>0</v>
      </c>
      <c r="G20" s="22">
        <f>SUM(H20:I20:J20:K20)</f>
        <v>2300</v>
      </c>
      <c r="H20" s="22">
        <v>1039.4</v>
      </c>
      <c r="I20" s="22">
        <v>0</v>
      </c>
      <c r="J20" s="22">
        <v>1260.6</v>
      </c>
      <c r="K20" s="22">
        <v>0</v>
      </c>
      <c r="L20" s="16">
        <f>G20*100/B20</f>
        <v>83.31522132869667</v>
      </c>
      <c r="M20" s="6"/>
      <c r="N20" s="6"/>
    </row>
    <row r="21" spans="1:14" ht="53.25" customHeight="1">
      <c r="A21" s="15" t="s">
        <v>12</v>
      </c>
      <c r="B21" s="22">
        <f>SUM(C21:D21:E21:F21)</f>
        <v>6500</v>
      </c>
      <c r="C21" s="22">
        <v>6500</v>
      </c>
      <c r="D21" s="22">
        <v>0</v>
      </c>
      <c r="E21" s="22">
        <v>0</v>
      </c>
      <c r="F21" s="22">
        <v>0</v>
      </c>
      <c r="G21" s="22">
        <f>SUM(H21:I21:J21:K21)</f>
        <v>175.3</v>
      </c>
      <c r="H21" s="22">
        <v>175.3</v>
      </c>
      <c r="I21" s="22">
        <v>0</v>
      </c>
      <c r="J21" s="22">
        <v>0</v>
      </c>
      <c r="K21" s="22">
        <v>0</v>
      </c>
      <c r="L21" s="16">
        <f t="shared" si="1"/>
        <v>2.6969230769230768</v>
      </c>
      <c r="M21" s="28"/>
      <c r="N21" s="29"/>
    </row>
    <row r="22" spans="1:14" ht="63" customHeight="1" outlineLevel="1">
      <c r="A22" s="15" t="s">
        <v>36</v>
      </c>
      <c r="B22" s="22">
        <f>SUM(C22:D22:E22:F22)</f>
        <v>10264.800000000001</v>
      </c>
      <c r="C22" s="22">
        <v>9632.2</v>
      </c>
      <c r="D22" s="22">
        <v>0</v>
      </c>
      <c r="E22" s="22">
        <v>632.6</v>
      </c>
      <c r="F22" s="22">
        <v>0</v>
      </c>
      <c r="G22" s="22">
        <f>SUM(H22:I22:J22:K22)</f>
        <v>45.4</v>
      </c>
      <c r="H22" s="22">
        <v>45.4</v>
      </c>
      <c r="I22" s="22">
        <v>0</v>
      </c>
      <c r="J22" s="22">
        <v>0</v>
      </c>
      <c r="K22" s="22">
        <v>0</v>
      </c>
      <c r="L22" s="16">
        <f t="shared" si="1"/>
        <v>0.44228820824565496</v>
      </c>
      <c r="M22" s="30"/>
      <c r="N22" s="29"/>
    </row>
    <row r="23" spans="1:14" ht="51" customHeight="1" outlineLevel="1">
      <c r="A23" s="15" t="s">
        <v>18</v>
      </c>
      <c r="B23" s="22">
        <f>SUM(C23:D23:E23:F23)</f>
        <v>200</v>
      </c>
      <c r="C23" s="22">
        <v>200</v>
      </c>
      <c r="D23" s="22">
        <v>0</v>
      </c>
      <c r="E23" s="22">
        <v>0</v>
      </c>
      <c r="F23" s="22">
        <v>0</v>
      </c>
      <c r="G23" s="22">
        <f>SUM(H23:I23:J23:K23)</f>
        <v>55.6</v>
      </c>
      <c r="H23" s="22">
        <v>55.6</v>
      </c>
      <c r="I23" s="22">
        <v>0</v>
      </c>
      <c r="J23" s="22">
        <v>0</v>
      </c>
      <c r="K23" s="22">
        <v>0</v>
      </c>
      <c r="L23" s="16">
        <f t="shared" si="1"/>
        <v>27.800000000000004</v>
      </c>
      <c r="M23" s="6"/>
      <c r="N23" s="6"/>
    </row>
    <row r="24" spans="1:14" ht="64.5" customHeight="1">
      <c r="A24" s="2" t="s">
        <v>23</v>
      </c>
      <c r="B24" s="21">
        <f>SUM(B25:B29)</f>
        <v>605790.1</v>
      </c>
      <c r="C24" s="21">
        <f aca="true" t="shared" si="6" ref="C24:K24">SUM(C25:C29)</f>
        <v>371517.5</v>
      </c>
      <c r="D24" s="21">
        <f t="shared" si="6"/>
        <v>31200</v>
      </c>
      <c r="E24" s="21">
        <f t="shared" si="6"/>
        <v>178272.59999999998</v>
      </c>
      <c r="F24" s="21">
        <f t="shared" si="6"/>
        <v>24800</v>
      </c>
      <c r="G24" s="21">
        <f t="shared" si="6"/>
        <v>302798.8</v>
      </c>
      <c r="H24" s="21">
        <f t="shared" si="6"/>
        <v>230988.69999999998</v>
      </c>
      <c r="I24" s="21">
        <f t="shared" si="6"/>
        <v>14210.9</v>
      </c>
      <c r="J24" s="21">
        <f t="shared" si="6"/>
        <v>57599.200000000004</v>
      </c>
      <c r="K24" s="21">
        <f t="shared" si="6"/>
        <v>0</v>
      </c>
      <c r="L24" s="13">
        <f t="shared" si="1"/>
        <v>49.98411165847709</v>
      </c>
      <c r="M24" s="6"/>
      <c r="N24" s="6"/>
    </row>
    <row r="25" spans="1:14" ht="47.25" customHeight="1" outlineLevel="1">
      <c r="A25" s="17" t="s">
        <v>24</v>
      </c>
      <c r="B25" s="22">
        <f>SUM(C25:D25:E25:F25)</f>
        <v>127674</v>
      </c>
      <c r="C25" s="22">
        <v>127674</v>
      </c>
      <c r="D25" s="22">
        <v>0</v>
      </c>
      <c r="E25" s="22">
        <v>0</v>
      </c>
      <c r="F25" s="22">
        <v>0</v>
      </c>
      <c r="G25" s="22">
        <f>SUM(H25:I25)</f>
        <v>95761.9</v>
      </c>
      <c r="H25" s="22">
        <v>95761.9</v>
      </c>
      <c r="I25" s="22">
        <v>0</v>
      </c>
      <c r="J25" s="22">
        <v>0</v>
      </c>
      <c r="K25" s="22">
        <v>0</v>
      </c>
      <c r="L25" s="16">
        <f t="shared" si="1"/>
        <v>75.00501276689067</v>
      </c>
      <c r="M25" s="28"/>
      <c r="N25" s="29"/>
    </row>
    <row r="26" spans="1:14" ht="33.75" customHeight="1" outlineLevel="1">
      <c r="A26" s="17" t="s">
        <v>25</v>
      </c>
      <c r="B26" s="22">
        <f>SUM(C26:D26:E26:F26)</f>
        <v>105550.59999999999</v>
      </c>
      <c r="C26" s="22">
        <v>98749.4</v>
      </c>
      <c r="D26" s="22">
        <v>0</v>
      </c>
      <c r="E26" s="22">
        <v>6801.2</v>
      </c>
      <c r="F26" s="22">
        <v>0</v>
      </c>
      <c r="G26" s="22">
        <f>SUM(H26:I26:J26:K26)</f>
        <v>66409.59999999999</v>
      </c>
      <c r="H26" s="22">
        <v>65611.2</v>
      </c>
      <c r="I26" s="22">
        <v>0</v>
      </c>
      <c r="J26" s="22">
        <v>798.4</v>
      </c>
      <c r="K26" s="22">
        <v>0</v>
      </c>
      <c r="L26" s="16">
        <f t="shared" si="1"/>
        <v>62.91731169694914</v>
      </c>
      <c r="M26" s="30"/>
      <c r="N26" s="29"/>
    </row>
    <row r="27" spans="1:14" ht="60" customHeight="1" outlineLevel="1">
      <c r="A27" s="17" t="s">
        <v>13</v>
      </c>
      <c r="B27" s="22">
        <f>SUM(C27:D27:E27:F27)</f>
        <v>16881.4</v>
      </c>
      <c r="C27" s="22">
        <v>16881.4</v>
      </c>
      <c r="D27" s="22">
        <v>0</v>
      </c>
      <c r="E27" s="22">
        <v>0</v>
      </c>
      <c r="F27" s="22">
        <v>0</v>
      </c>
      <c r="G27" s="22">
        <f>SUM(H27:I27:J27:K27)</f>
        <v>11248.1</v>
      </c>
      <c r="H27" s="22">
        <v>11248.1</v>
      </c>
      <c r="I27" s="22">
        <v>0</v>
      </c>
      <c r="J27" s="22">
        <v>0</v>
      </c>
      <c r="K27" s="22">
        <v>0</v>
      </c>
      <c r="L27" s="16">
        <f t="shared" si="1"/>
        <v>66.63013731088654</v>
      </c>
      <c r="M27" s="30"/>
      <c r="N27" s="29"/>
    </row>
    <row r="28" spans="1:14" ht="59.25" customHeight="1">
      <c r="A28" s="17" t="s">
        <v>14</v>
      </c>
      <c r="B28" s="23">
        <f>SUM(C28:D28:E28:F28)</f>
        <v>269419.5</v>
      </c>
      <c r="C28" s="18">
        <v>121948.1</v>
      </c>
      <c r="D28" s="23">
        <v>31200</v>
      </c>
      <c r="E28" s="23">
        <v>116271.4</v>
      </c>
      <c r="F28" s="23">
        <v>0</v>
      </c>
      <c r="G28" s="23">
        <f>SUM(H28:I28:J28:K28)</f>
        <v>129379.2</v>
      </c>
      <c r="H28" s="23">
        <v>58367.5</v>
      </c>
      <c r="I28" s="23">
        <v>14210.9</v>
      </c>
      <c r="J28" s="23">
        <v>56800.8</v>
      </c>
      <c r="K28" s="23">
        <v>0</v>
      </c>
      <c r="L28" s="19">
        <f t="shared" si="1"/>
        <v>48.02146837923758</v>
      </c>
      <c r="M28" s="28"/>
      <c r="N28" s="29"/>
    </row>
    <row r="29" spans="1:14" ht="59.25" customHeight="1">
      <c r="A29" s="17" t="s">
        <v>40</v>
      </c>
      <c r="B29" s="22">
        <f>SUM(C29:D29:E29:F29)</f>
        <v>86264.6</v>
      </c>
      <c r="C29" s="20">
        <v>6264.6</v>
      </c>
      <c r="D29" s="22">
        <v>0</v>
      </c>
      <c r="E29" s="22">
        <v>55200</v>
      </c>
      <c r="F29" s="22">
        <v>24800</v>
      </c>
      <c r="G29" s="22">
        <f>SUM(H29:I29:J29:K29)</f>
        <v>0</v>
      </c>
      <c r="H29" s="22">
        <v>0</v>
      </c>
      <c r="I29" s="22">
        <v>0</v>
      </c>
      <c r="J29" s="22">
        <v>0</v>
      </c>
      <c r="K29" s="22">
        <v>0</v>
      </c>
      <c r="L29" s="16">
        <f t="shared" si="1"/>
        <v>0</v>
      </c>
      <c r="M29" s="28"/>
      <c r="N29" s="29"/>
    </row>
    <row r="30" spans="1:14" ht="61.5" customHeight="1" outlineLevel="1">
      <c r="A30" s="2" t="s">
        <v>26</v>
      </c>
      <c r="B30" s="21">
        <f aca="true" t="shared" si="7" ref="B30:K30">SUM(B31:B33)</f>
        <v>176844.8</v>
      </c>
      <c r="C30" s="21">
        <f t="shared" si="7"/>
        <v>70508.2</v>
      </c>
      <c r="D30" s="21">
        <f t="shared" si="7"/>
        <v>0</v>
      </c>
      <c r="E30" s="21">
        <f t="shared" si="7"/>
        <v>106336.6</v>
      </c>
      <c r="F30" s="21">
        <f t="shared" si="7"/>
        <v>0</v>
      </c>
      <c r="G30" s="21">
        <f t="shared" si="7"/>
        <v>26980.7</v>
      </c>
      <c r="H30" s="21">
        <f t="shared" si="7"/>
        <v>26980.7</v>
      </c>
      <c r="I30" s="21">
        <f t="shared" si="7"/>
        <v>0</v>
      </c>
      <c r="J30" s="21">
        <f t="shared" si="7"/>
        <v>0</v>
      </c>
      <c r="K30" s="21">
        <f t="shared" si="7"/>
        <v>0</v>
      </c>
      <c r="L30" s="13">
        <f aca="true" t="shared" si="8" ref="L30:L36">G30/B30*100</f>
        <v>15.256710969166184</v>
      </c>
      <c r="M30" s="6"/>
      <c r="N30" s="6"/>
    </row>
    <row r="31" spans="1:14" ht="27.75" customHeight="1" outlineLevel="1">
      <c r="A31" s="15" t="s">
        <v>15</v>
      </c>
      <c r="B31" s="22">
        <f>SUM(C31:D31:E31:F31)</f>
        <v>136568.5</v>
      </c>
      <c r="C31" s="22">
        <v>30406.9</v>
      </c>
      <c r="D31" s="22">
        <v>0</v>
      </c>
      <c r="E31" s="22">
        <v>106161.6</v>
      </c>
      <c r="F31" s="22">
        <v>0</v>
      </c>
      <c r="G31" s="22">
        <f>SUM(H31:I31:J31:K31)</f>
        <v>6.4</v>
      </c>
      <c r="H31" s="22">
        <v>6.4</v>
      </c>
      <c r="I31" s="22">
        <v>0</v>
      </c>
      <c r="J31" s="22">
        <v>0</v>
      </c>
      <c r="K31" s="22">
        <v>0</v>
      </c>
      <c r="L31" s="16">
        <f t="shared" si="8"/>
        <v>0.004686292959210946</v>
      </c>
      <c r="M31" s="31"/>
      <c r="N31" s="32"/>
    </row>
    <row r="32" spans="1:14" ht="36" customHeight="1" outlineLevel="1">
      <c r="A32" s="17" t="s">
        <v>16</v>
      </c>
      <c r="B32" s="22">
        <f>SUM(C32:D32:E32:F32)</f>
        <v>32101.3</v>
      </c>
      <c r="C32" s="22">
        <v>32101.3</v>
      </c>
      <c r="D32" s="22">
        <v>0</v>
      </c>
      <c r="E32" s="22">
        <v>0</v>
      </c>
      <c r="F32" s="22">
        <v>0</v>
      </c>
      <c r="G32" s="22">
        <f>SUM(H32:I32:J32:K32)</f>
        <v>26900</v>
      </c>
      <c r="H32" s="22">
        <v>26900</v>
      </c>
      <c r="I32" s="22">
        <v>0</v>
      </c>
      <c r="J32" s="22">
        <v>0</v>
      </c>
      <c r="K32" s="22">
        <v>0</v>
      </c>
      <c r="L32" s="16">
        <f t="shared" si="8"/>
        <v>83.79722939569426</v>
      </c>
      <c r="M32" s="33"/>
      <c r="N32" s="32"/>
    </row>
    <row r="33" spans="1:14" ht="45.75" customHeight="1" outlineLevel="1">
      <c r="A33" s="15" t="s">
        <v>27</v>
      </c>
      <c r="B33" s="22">
        <f>SUM(C33:D33:E33:F33)</f>
        <v>8175</v>
      </c>
      <c r="C33" s="22">
        <v>8000</v>
      </c>
      <c r="D33" s="22">
        <v>0</v>
      </c>
      <c r="E33" s="22">
        <v>175</v>
      </c>
      <c r="F33" s="22">
        <v>0</v>
      </c>
      <c r="G33" s="22">
        <f>SUM(H33:I33:J33:K33)</f>
        <v>74.3</v>
      </c>
      <c r="H33" s="22">
        <v>74.3</v>
      </c>
      <c r="I33" s="22">
        <v>0</v>
      </c>
      <c r="J33" s="22">
        <v>0</v>
      </c>
      <c r="K33" s="22">
        <v>0</v>
      </c>
      <c r="L33" s="16">
        <f t="shared" si="8"/>
        <v>0.908868501529052</v>
      </c>
      <c r="M33" s="33"/>
      <c r="N33" s="32"/>
    </row>
    <row r="34" spans="1:14" ht="36.75" customHeight="1">
      <c r="A34" s="2" t="s">
        <v>28</v>
      </c>
      <c r="B34" s="21">
        <f aca="true" t="shared" si="9" ref="B34:K34">SUM(B35:B36)</f>
        <v>5781.4</v>
      </c>
      <c r="C34" s="21">
        <f t="shared" si="9"/>
        <v>5154</v>
      </c>
      <c r="D34" s="21">
        <f t="shared" si="9"/>
        <v>627.4</v>
      </c>
      <c r="E34" s="21">
        <f t="shared" si="9"/>
        <v>0</v>
      </c>
      <c r="F34" s="21">
        <f t="shared" si="9"/>
        <v>0</v>
      </c>
      <c r="G34" s="21">
        <f t="shared" si="9"/>
        <v>4664.4</v>
      </c>
      <c r="H34" s="21">
        <f t="shared" si="9"/>
        <v>4126.4</v>
      </c>
      <c r="I34" s="21">
        <f t="shared" si="9"/>
        <v>538</v>
      </c>
      <c r="J34" s="21">
        <f t="shared" si="9"/>
        <v>0</v>
      </c>
      <c r="K34" s="21">
        <f t="shared" si="9"/>
        <v>0</v>
      </c>
      <c r="L34" s="14">
        <f>G34*100/B34</f>
        <v>80.6794202096378</v>
      </c>
      <c r="M34" s="6"/>
      <c r="N34" s="6"/>
    </row>
    <row r="35" spans="1:14" ht="38.25" customHeight="1" outlineLevel="1">
      <c r="A35" s="15" t="s">
        <v>5</v>
      </c>
      <c r="B35" s="22">
        <f>SUM(C35:D35:E35:F35)</f>
        <v>1590</v>
      </c>
      <c r="C35" s="22">
        <v>1590</v>
      </c>
      <c r="D35" s="22">
        <v>0</v>
      </c>
      <c r="E35" s="22">
        <v>0</v>
      </c>
      <c r="F35" s="22">
        <v>0</v>
      </c>
      <c r="G35" s="22">
        <f>SUM(H35:I35:J35:K35)</f>
        <v>848.8</v>
      </c>
      <c r="H35" s="22">
        <v>848.8</v>
      </c>
      <c r="I35" s="22">
        <v>0</v>
      </c>
      <c r="J35" s="22">
        <v>0</v>
      </c>
      <c r="K35" s="22">
        <v>0</v>
      </c>
      <c r="L35" s="16">
        <f t="shared" si="8"/>
        <v>53.38364779874214</v>
      </c>
      <c r="M35" s="6"/>
      <c r="N35" s="6"/>
    </row>
    <row r="36" spans="1:14" ht="57.75" customHeight="1" outlineLevel="1">
      <c r="A36" s="15" t="s">
        <v>17</v>
      </c>
      <c r="B36" s="22">
        <f>SUM(C36:D36:E36:F36)</f>
        <v>4191.4</v>
      </c>
      <c r="C36" s="22">
        <v>3564</v>
      </c>
      <c r="D36" s="22">
        <v>627.4</v>
      </c>
      <c r="E36" s="22">
        <v>0</v>
      </c>
      <c r="F36" s="22">
        <v>0</v>
      </c>
      <c r="G36" s="22">
        <f>SUM(H36:I36)</f>
        <v>3815.6</v>
      </c>
      <c r="H36" s="22">
        <v>3277.6</v>
      </c>
      <c r="I36" s="22">
        <v>538</v>
      </c>
      <c r="J36" s="22">
        <v>0</v>
      </c>
      <c r="K36" s="22">
        <v>0</v>
      </c>
      <c r="L36" s="16">
        <f t="shared" si="8"/>
        <v>91.03402204514005</v>
      </c>
      <c r="M36" s="6"/>
      <c r="N36" s="6"/>
    </row>
    <row r="37" spans="2:14" ht="24.75" customHeight="1" outlineLevel="1">
      <c r="B37" s="4"/>
      <c r="C37" s="4"/>
      <c r="D37" s="4"/>
      <c r="E37" s="4"/>
      <c r="F37" s="4"/>
      <c r="G37" s="4"/>
      <c r="H37" s="4"/>
      <c r="I37" s="4"/>
      <c r="J37" s="4"/>
      <c r="K37" s="4"/>
      <c r="M37" s="6"/>
      <c r="N37" s="6"/>
    </row>
    <row r="38" spans="2:14" ht="13.5">
      <c r="B38" s="4"/>
      <c r="C38" s="4"/>
      <c r="D38" s="4"/>
      <c r="E38" s="4"/>
      <c r="F38" s="4"/>
      <c r="G38" s="4"/>
      <c r="H38" s="4"/>
      <c r="I38" s="4"/>
      <c r="J38" s="4"/>
      <c r="K38" s="4"/>
      <c r="M38" s="6"/>
      <c r="N38" s="6"/>
    </row>
    <row r="39" spans="2:14" ht="47.25" customHeight="1" outlineLevel="1">
      <c r="B39" s="4"/>
      <c r="C39" s="4"/>
      <c r="D39" s="4"/>
      <c r="E39" s="4"/>
      <c r="F39" s="4"/>
      <c r="G39" s="4"/>
      <c r="H39" s="4"/>
      <c r="I39" s="4"/>
      <c r="J39" s="4"/>
      <c r="K39" s="4"/>
      <c r="M39" s="6"/>
      <c r="N39" s="6"/>
    </row>
    <row r="40" spans="2:14" ht="85.5" customHeight="1" outlineLevel="1">
      <c r="B40" s="4"/>
      <c r="C40" s="4"/>
      <c r="D40" s="4"/>
      <c r="E40" s="4"/>
      <c r="F40" s="4"/>
      <c r="G40" s="4"/>
      <c r="H40" s="4"/>
      <c r="I40" s="4"/>
      <c r="J40" s="4"/>
      <c r="K40" s="4"/>
      <c r="M40" s="6"/>
      <c r="N40" s="6"/>
    </row>
    <row r="41" spans="2:14" ht="54" customHeight="1">
      <c r="B41" s="4"/>
      <c r="C41" s="4"/>
      <c r="D41" s="4"/>
      <c r="E41" s="4"/>
      <c r="F41" s="4"/>
      <c r="G41" s="4"/>
      <c r="H41" s="4"/>
      <c r="I41" s="4"/>
      <c r="J41" s="4"/>
      <c r="K41" s="4"/>
      <c r="M41" s="6"/>
      <c r="N41" s="6"/>
    </row>
    <row r="42" spans="2:11" ht="33" customHeight="1" outlineLevel="1"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2:11" ht="63.75" customHeight="1" outlineLevel="1"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2:11" ht="31.5" customHeight="1" outlineLevel="1"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2:11" ht="21.75" customHeight="1" outlineLevel="1"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2:11" ht="13.5"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2:11" ht="13.5"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2:11" ht="13.5"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2:11" ht="13.5"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2:11" ht="13.5"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2:11" ht="13.5"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2:11" ht="13.5"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2:11" ht="13.5"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2:11" ht="13.5"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2:11" ht="13.5"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2:11" ht="13.5"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2:11" ht="13.5"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2:11" ht="13.5"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2:11" ht="13.5"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2:11" ht="13.5"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2:11" ht="13.5"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2:11" ht="13.5"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2:11" ht="13.5"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2:11" ht="13.5"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2:11" ht="13.5"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2:11" ht="13.5"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2:11" ht="13.5"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2:11" ht="13.5">
      <c r="B68" s="4"/>
      <c r="C68" s="4"/>
      <c r="D68" s="4"/>
      <c r="E68" s="4"/>
      <c r="F68" s="4"/>
      <c r="G68" s="4"/>
      <c r="H68" s="4"/>
      <c r="I68" s="4"/>
      <c r="J68" s="4"/>
      <c r="K68" s="4"/>
    </row>
  </sheetData>
  <sheetProtection/>
  <mergeCells count="14">
    <mergeCell ref="A1:L1"/>
    <mergeCell ref="B2:F2"/>
    <mergeCell ref="A2:A4"/>
    <mergeCell ref="G2:K2"/>
    <mergeCell ref="G3:G4"/>
    <mergeCell ref="L2:L4"/>
    <mergeCell ref="B3:B4"/>
    <mergeCell ref="M21:N22"/>
    <mergeCell ref="M25:N27"/>
    <mergeCell ref="M31:N33"/>
    <mergeCell ref="M28:N28"/>
    <mergeCell ref="M29:N29"/>
    <mergeCell ref="C3:F3"/>
    <mergeCell ref="H3:K3"/>
  </mergeCells>
  <printOptions/>
  <pageMargins left="0.1968503937007874" right="0.1968503937007874" top="0.1968503937007874" bottom="0.1968503937007874" header="0.31496062992125984" footer="0"/>
  <pageSetup horizontalDpi="600" verticalDpi="600" orientation="landscape" paperSize="9" scale="7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Морозова Ольга Андреевна</cp:lastModifiedBy>
  <cp:lastPrinted>2017-11-14T08:54:32Z</cp:lastPrinted>
  <dcterms:created xsi:type="dcterms:W3CDTF">2002-03-11T10:22:12Z</dcterms:created>
  <dcterms:modified xsi:type="dcterms:W3CDTF">2017-11-14T08:54:42Z</dcterms:modified>
  <cp:category/>
  <cp:version/>
  <cp:contentType/>
  <cp:contentStatus/>
</cp:coreProperties>
</file>