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60" windowHeight="10230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0">'ГМР '!$A$1:$L$52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<sst xmlns="http://schemas.openxmlformats.org/spreadsheetml/2006/main" count="177" uniqueCount="113">
  <si>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</si>
  <si>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</si>
  <si>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</si>
  <si>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</si>
  <si>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</si>
  <si>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</si>
  <si>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</si>
  <si>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</si>
  <si>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</si>
  <si>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</si>
  <si>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</si>
  <si>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</si>
  <si>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</si>
  <si>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</si>
  <si>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</si>
  <si>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</si>
  <si>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</si>
  <si>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</si>
  <si>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</si>
  <si>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</si>
  <si>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Финансовое обеспечение реализации муниципальной программы "Современное образование в Гатчинском муниципальном районе"</t>
  </si>
  <si>
    <t>ИТОГО</t>
  </si>
  <si>
    <t>ПЛАН 2015 год</t>
  </si>
  <si>
    <t>Средства межбюджетных трансфертов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</si>
  <si>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</si>
  <si>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</si>
  <si>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</si>
  <si>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</si>
  <si>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</si>
  <si>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</si>
  <si>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</si>
  <si>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культуры, искусства и народного творчества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</si>
  <si>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</si>
  <si>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</si>
  <si>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</si>
  <si>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</si>
  <si>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</si>
  <si>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</si>
  <si>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</si>
  <si>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</si>
  <si>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</si>
  <si>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</si>
  <si>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</si>
  <si>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</si>
  <si>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</si>
  <si>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</si>
  <si>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</si>
  <si>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</si>
  <si>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</si>
  <si>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</si>
  <si>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</si>
  <si>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</si>
  <si>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</si>
  <si>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</si>
  <si>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</si>
  <si>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</si>
  <si>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</si>
  <si>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</si>
  <si>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</si>
  <si>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</si>
  <si>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 xml:space="preserve">х </t>
  </si>
  <si>
    <t>х</t>
  </si>
  <si>
    <t>Социальная поддержка отдельных категорий граждан в Гатчинском муниципальном районе, в т.ч. по подпрограммам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</si>
  <si>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</si>
  <si>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</si>
  <si>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</si>
  <si>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</si>
  <si>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</si>
  <si>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</si>
  <si>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</si>
  <si>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</si>
  <si>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</si>
  <si>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</si>
  <si>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</si>
  <si>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</si>
  <si>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</si>
  <si>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</si>
  <si>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</si>
  <si>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</si>
  <si>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</si>
  <si>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</si>
  <si>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</si>
  <si>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</si>
  <si>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</si>
  <si>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</si>
  <si>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</si>
  <si>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</si>
  <si>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</si>
  <si>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</si>
  <si>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</si>
  <si>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</si>
  <si>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</si>
  <si>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</si>
  <si>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</si>
  <si>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</si>
  <si>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</si>
  <si>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</si>
  <si>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</si>
  <si>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</si>
  <si>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ФАКТ 2015</t>
  </si>
  <si>
    <t>Средства федерального бюджета</t>
  </si>
  <si>
    <t>Исполнение бюджетных ассигнований на реализацию муниципальных программ Гатчинского муниципального района за январь-март 2016 года</t>
  </si>
  <si>
    <t>ФАКТ 1 квартал 2016г. (тыс. руб)</t>
  </si>
  <si>
    <t xml:space="preserve">Патриотическое воспитание молодежи Гатчинского муниципального района </t>
  </si>
  <si>
    <t>Поддержка социально-ориентированных некоммерческих организаций, осуществляющих деятельность на территории  Гатчинского муниципального района, в 2016-2017 гг.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</si>
  <si>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</si>
  <si>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</si>
  <si>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</si>
  <si>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ПЛАН 1 квартал 2016г. (тыс. руб.)</t>
  </si>
  <si>
    <t>Внебюджетные средства*</t>
  </si>
  <si>
    <t>* - внебюджетные средства указаны справочно</t>
  </si>
  <si>
    <t>%  исполнения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</si>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</sst>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8" fillId="34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tabSelected="1" zoomScale="86" zoomScaleNormal="86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7" sqref="A47"/>
    </sheetView>
  </sheetViews>
  <sheetFormatPr defaultColWidth="9.140625" defaultRowHeight="12.75" outlineLevelRow="1"/>
  <cols>
    <col min="1" max="1" width="34.00390625" style="19" customWidth="1"/>
    <col min="2" max="2" width="11.421875" style="19" customWidth="1"/>
    <col min="3" max="3" width="12.140625" style="19" customWidth="1"/>
    <col min="4" max="4" width="11.57421875" style="19" customWidth="1"/>
    <col min="5" max="5" width="10.00390625" style="19" customWidth="1"/>
    <col min="6" max="6" width="10.421875" style="19" customWidth="1"/>
    <col min="7" max="7" width="11.421875" style="19" customWidth="1"/>
    <col min="8" max="8" width="11.7109375" style="19" customWidth="1"/>
    <col min="9" max="9" width="12.140625" style="19" customWidth="1"/>
    <col min="10" max="10" width="10.7109375" style="19" customWidth="1"/>
    <col min="11" max="11" width="9.00390625" style="19" customWidth="1"/>
    <col min="12" max="12" width="11.7109375" style="48" customWidth="1"/>
    <col min="13" max="13" width="11.421875" style="32" bestFit="1" customWidth="1"/>
    <col min="14" max="14" width="13.8515625" style="32" customWidth="1"/>
    <col min="15" max="16384" width="9.140625" style="32" customWidth="1"/>
  </cols>
  <sheetData>
    <row r="1" spans="1:12" ht="28.5" customHeight="1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.5" customHeight="1">
      <c r="A2" s="57" t="s">
        <v>1</v>
      </c>
      <c r="B2" s="57" t="s">
        <v>108</v>
      </c>
      <c r="C2" s="57"/>
      <c r="D2" s="57"/>
      <c r="E2" s="57"/>
      <c r="F2" s="57"/>
      <c r="G2" s="53" t="s">
        <v>102</v>
      </c>
      <c r="H2" s="54"/>
      <c r="I2" s="54"/>
      <c r="J2" s="54"/>
      <c r="K2" s="54"/>
      <c r="L2" s="59" t="s">
        <v>111</v>
      </c>
    </row>
    <row r="3" spans="1:12" ht="16.5" customHeight="1">
      <c r="A3" s="57"/>
      <c r="B3" s="58" t="s">
        <v>21</v>
      </c>
      <c r="C3" s="50" t="s">
        <v>8</v>
      </c>
      <c r="D3" s="51"/>
      <c r="E3" s="51"/>
      <c r="F3" s="52"/>
      <c r="G3" s="58" t="s">
        <v>21</v>
      </c>
      <c r="H3" s="53" t="s">
        <v>8</v>
      </c>
      <c r="I3" s="54"/>
      <c r="J3" s="54"/>
      <c r="K3" s="55"/>
      <c r="L3" s="59"/>
    </row>
    <row r="4" spans="1:12" ht="35.25" customHeight="1">
      <c r="A4" s="57"/>
      <c r="B4" s="58"/>
      <c r="C4" s="6" t="s">
        <v>7</v>
      </c>
      <c r="D4" s="6" t="s">
        <v>105</v>
      </c>
      <c r="E4" s="6" t="s">
        <v>100</v>
      </c>
      <c r="F4" s="6" t="s">
        <v>109</v>
      </c>
      <c r="G4" s="58"/>
      <c r="H4" s="6" t="s">
        <v>7</v>
      </c>
      <c r="I4" s="6" t="s">
        <v>105</v>
      </c>
      <c r="J4" s="6" t="s">
        <v>100</v>
      </c>
      <c r="K4" s="6" t="s">
        <v>109</v>
      </c>
      <c r="L4" s="59"/>
    </row>
    <row r="5" spans="1:12" ht="54.75" customHeight="1">
      <c r="A5" s="10" t="s">
        <v>14</v>
      </c>
      <c r="B5" s="43">
        <f aca="true" t="shared" si="0" ref="B5:K5">B6+B12+B15+B19+B24+B29+B33+B36+B39+B44+B47</f>
        <v>1881785.695</v>
      </c>
      <c r="C5" s="13">
        <f t="shared" si="0"/>
        <v>315577.3</v>
      </c>
      <c r="D5" s="13">
        <f t="shared" si="0"/>
        <v>1172558.695</v>
      </c>
      <c r="E5" s="13">
        <f t="shared" si="0"/>
        <v>393649.7</v>
      </c>
      <c r="F5" s="13">
        <f t="shared" si="0"/>
        <v>45208.52</v>
      </c>
      <c r="G5" s="13">
        <f t="shared" si="0"/>
        <v>866880.2780000002</v>
      </c>
      <c r="H5" s="13">
        <f t="shared" si="0"/>
        <v>277690.45300000004</v>
      </c>
      <c r="I5" s="13">
        <f t="shared" si="0"/>
        <v>588942.3250000001</v>
      </c>
      <c r="J5" s="13">
        <f t="shared" si="0"/>
        <v>247.5</v>
      </c>
      <c r="K5" s="13">
        <f t="shared" si="0"/>
        <v>40838.2</v>
      </c>
      <c r="L5" s="44">
        <f aca="true" t="shared" si="1" ref="L5:L23">G5/B5*100</f>
        <v>46.06689700656908</v>
      </c>
    </row>
    <row r="6" spans="1:12" ht="78" customHeight="1">
      <c r="A6" s="11" t="s">
        <v>15</v>
      </c>
      <c r="B6" s="12">
        <f aca="true" t="shared" si="2" ref="B6:K6">SUM(B7:B11)</f>
        <v>745695.3999999999</v>
      </c>
      <c r="C6" s="12">
        <f t="shared" si="2"/>
        <v>223990.6</v>
      </c>
      <c r="D6" s="12">
        <f t="shared" si="2"/>
        <v>521704.80000000005</v>
      </c>
      <c r="E6" s="12">
        <f t="shared" si="2"/>
        <v>0</v>
      </c>
      <c r="F6" s="12">
        <f t="shared" si="2"/>
        <v>28312.399999999998</v>
      </c>
      <c r="G6" s="12">
        <f t="shared" si="2"/>
        <v>652493.0000000001</v>
      </c>
      <c r="H6" s="12">
        <f t="shared" si="2"/>
        <v>193170.8</v>
      </c>
      <c r="I6" s="12">
        <f t="shared" si="2"/>
        <v>459322.2</v>
      </c>
      <c r="J6" s="12">
        <f t="shared" si="2"/>
        <v>0</v>
      </c>
      <c r="K6" s="12">
        <f t="shared" si="2"/>
        <v>28312.399999999998</v>
      </c>
      <c r="L6" s="45">
        <f t="shared" si="1"/>
        <v>87.50127733119987</v>
      </c>
    </row>
    <row r="7" spans="1:14" ht="33" customHeight="1">
      <c r="A7" s="33" t="s">
        <v>16</v>
      </c>
      <c r="B7" s="1">
        <f>SUM(C7:D7:E7)</f>
        <v>354264.6</v>
      </c>
      <c r="C7" s="1">
        <v>103652.9</v>
      </c>
      <c r="D7" s="1">
        <v>250611.7</v>
      </c>
      <c r="E7" s="1"/>
      <c r="F7" s="30">
        <v>24767.1</v>
      </c>
      <c r="G7" s="1">
        <f>SUM(H7:I7)</f>
        <v>293161.6</v>
      </c>
      <c r="H7" s="1">
        <v>87051.6</v>
      </c>
      <c r="I7" s="1">
        <v>206110</v>
      </c>
      <c r="J7" s="1"/>
      <c r="K7" s="30">
        <v>24767.1</v>
      </c>
      <c r="L7" s="46">
        <f t="shared" si="1"/>
        <v>82.75215756810023</v>
      </c>
      <c r="M7" s="39"/>
      <c r="N7" s="39"/>
    </row>
    <row r="8" spans="1:14" ht="47.25" customHeight="1">
      <c r="A8" s="33" t="s">
        <v>17</v>
      </c>
      <c r="B8" s="1">
        <f>SUM(C8:D8:E8)</f>
        <v>328731.6</v>
      </c>
      <c r="C8" s="1">
        <v>68383.9</v>
      </c>
      <c r="D8" s="1">
        <v>260347.7</v>
      </c>
      <c r="E8" s="1"/>
      <c r="F8" s="30">
        <v>3173.7</v>
      </c>
      <c r="G8" s="1">
        <f>SUM(H8:I8)</f>
        <v>300205.7</v>
      </c>
      <c r="H8" s="1">
        <v>57498.9</v>
      </c>
      <c r="I8" s="1">
        <v>242706.8</v>
      </c>
      <c r="J8" s="1"/>
      <c r="K8" s="30">
        <v>3173.7</v>
      </c>
      <c r="L8" s="46">
        <f t="shared" si="1"/>
        <v>91.32243447237809</v>
      </c>
      <c r="M8" s="39"/>
      <c r="N8" s="39"/>
    </row>
    <row r="9" spans="1:14" ht="36.75" customHeight="1">
      <c r="A9" s="33" t="s">
        <v>18</v>
      </c>
      <c r="B9" s="1">
        <f>SUM(C9:D9:E9)</f>
        <v>45418.2</v>
      </c>
      <c r="C9" s="1">
        <v>45418.2</v>
      </c>
      <c r="D9" s="1"/>
      <c r="E9" s="1"/>
      <c r="F9" s="30">
        <v>371.6</v>
      </c>
      <c r="G9" s="1">
        <f>SUM(H9:I9)</f>
        <v>42878.4</v>
      </c>
      <c r="H9" s="1">
        <v>42878.4</v>
      </c>
      <c r="I9" s="1"/>
      <c r="J9" s="1"/>
      <c r="K9" s="30">
        <v>371.6</v>
      </c>
      <c r="L9" s="46">
        <f t="shared" si="1"/>
        <v>94.40796861170193</v>
      </c>
      <c r="M9" s="39"/>
      <c r="N9" s="39"/>
    </row>
    <row r="10" spans="1:14" s="40" customFormat="1" ht="15">
      <c r="A10" s="33" t="s">
        <v>19</v>
      </c>
      <c r="B10" s="1">
        <f>SUM(C10:D10:E10)</f>
        <v>521.5</v>
      </c>
      <c r="C10" s="1">
        <v>281.5</v>
      </c>
      <c r="D10" s="1">
        <v>240</v>
      </c>
      <c r="E10" s="1"/>
      <c r="F10" s="30"/>
      <c r="G10" s="1">
        <f>SUM(H10:I10)</f>
        <v>44</v>
      </c>
      <c r="H10" s="1">
        <v>44</v>
      </c>
      <c r="I10" s="1"/>
      <c r="J10" s="1"/>
      <c r="K10" s="30"/>
      <c r="L10" s="46">
        <f t="shared" si="1"/>
        <v>8.437200383509108</v>
      </c>
      <c r="M10" s="39"/>
      <c r="N10" s="39"/>
    </row>
    <row r="11" spans="1:14" ht="66" customHeight="1" outlineLevel="1">
      <c r="A11" s="33" t="s">
        <v>20</v>
      </c>
      <c r="B11" s="1">
        <f>SUM(C11:D11:E11)</f>
        <v>16759.5</v>
      </c>
      <c r="C11" s="1">
        <v>6254.1</v>
      </c>
      <c r="D11" s="1">
        <v>10505.4</v>
      </c>
      <c r="E11" s="1"/>
      <c r="F11" s="30"/>
      <c r="G11" s="1">
        <f>SUM(H11:I11)</f>
        <v>16203.3</v>
      </c>
      <c r="H11" s="1">
        <v>5697.9</v>
      </c>
      <c r="I11" s="1">
        <v>10505.4</v>
      </c>
      <c r="J11" s="1"/>
      <c r="K11" s="30"/>
      <c r="L11" s="46">
        <f t="shared" si="1"/>
        <v>96.68128524120647</v>
      </c>
      <c r="M11" s="39"/>
      <c r="N11" s="39"/>
    </row>
    <row r="12" spans="1:13" ht="72" customHeight="1" outlineLevel="1">
      <c r="A12" s="11" t="s">
        <v>62</v>
      </c>
      <c r="B12" s="12">
        <f aca="true" t="shared" si="3" ref="B12:K12">SUM(B13:B14)</f>
        <v>984461.7000000001</v>
      </c>
      <c r="C12" s="12">
        <f t="shared" si="3"/>
        <v>17448.6</v>
      </c>
      <c r="D12" s="12">
        <f t="shared" si="3"/>
        <v>573363.4</v>
      </c>
      <c r="E12" s="12">
        <f t="shared" si="3"/>
        <v>393649.7</v>
      </c>
      <c r="F12" s="12">
        <f t="shared" si="3"/>
        <v>12526</v>
      </c>
      <c r="G12" s="12">
        <f t="shared" si="3"/>
        <v>91618.95</v>
      </c>
      <c r="H12" s="12">
        <f t="shared" si="3"/>
        <v>29042.75</v>
      </c>
      <c r="I12" s="12">
        <f t="shared" si="3"/>
        <v>62328.7</v>
      </c>
      <c r="J12" s="12">
        <f t="shared" si="3"/>
        <v>247.5</v>
      </c>
      <c r="K12" s="12">
        <f t="shared" si="3"/>
        <v>12525.8</v>
      </c>
      <c r="L12" s="45">
        <f t="shared" si="1"/>
        <v>9.306502223499399</v>
      </c>
      <c r="M12" s="41"/>
    </row>
    <row r="13" spans="1:13" ht="45" outlineLevel="1">
      <c r="A13" s="33" t="s">
        <v>24</v>
      </c>
      <c r="B13" s="1">
        <f>SUM(C13:D13:E13)</f>
        <v>729544.3</v>
      </c>
      <c r="C13" s="1">
        <v>16923.6</v>
      </c>
      <c r="D13" s="1">
        <v>373291.8</v>
      </c>
      <c r="E13" s="1">
        <v>339328.9</v>
      </c>
      <c r="F13" s="30">
        <v>12526</v>
      </c>
      <c r="G13" s="1">
        <f>SUM(H13:I13:J13)</f>
        <v>75501.25</v>
      </c>
      <c r="H13" s="1">
        <v>28517.75</v>
      </c>
      <c r="I13" s="1">
        <v>46983.5</v>
      </c>
      <c r="J13" s="1"/>
      <c r="K13" s="30">
        <v>12525.8</v>
      </c>
      <c r="L13" s="46">
        <f>G13/B13*100</f>
        <v>10.349097374895532</v>
      </c>
      <c r="M13" s="41"/>
    </row>
    <row r="14" spans="1:13" s="40" customFormat="1" ht="34.5" customHeight="1">
      <c r="A14" s="33" t="s">
        <v>25</v>
      </c>
      <c r="B14" s="1">
        <f>SUM(C14:D14:E14)</f>
        <v>254917.40000000002</v>
      </c>
      <c r="C14" s="1">
        <v>525</v>
      </c>
      <c r="D14" s="1">
        <v>200071.6</v>
      </c>
      <c r="E14" s="1">
        <v>54320.8</v>
      </c>
      <c r="F14" s="30"/>
      <c r="G14" s="1">
        <f>SUM(H14:I14:J14)</f>
        <v>16117.7</v>
      </c>
      <c r="H14" s="1">
        <v>525</v>
      </c>
      <c r="I14" s="1">
        <v>15345.2</v>
      </c>
      <c r="J14" s="1">
        <v>247.5</v>
      </c>
      <c r="K14" s="30">
        <v>0</v>
      </c>
      <c r="L14" s="46">
        <f>G14/B14*100</f>
        <v>6.322714730340103</v>
      </c>
      <c r="M14" s="42"/>
    </row>
    <row r="15" spans="1:12" ht="69.75" customHeight="1">
      <c r="A15" s="11" t="s">
        <v>26</v>
      </c>
      <c r="B15" s="12">
        <f aca="true" t="shared" si="4" ref="B15:K15">SUM(B16:B18)</f>
        <v>3240</v>
      </c>
      <c r="C15" s="12">
        <f t="shared" si="4"/>
        <v>3240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168</v>
      </c>
      <c r="H15" s="12">
        <f t="shared" si="4"/>
        <v>168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45">
        <f t="shared" si="1"/>
        <v>5.185185185185185</v>
      </c>
    </row>
    <row r="16" spans="1:12" ht="30" outlineLevel="1">
      <c r="A16" s="4" t="s">
        <v>27</v>
      </c>
      <c r="B16" s="1">
        <f>SUM(C16:D16)</f>
        <v>1170</v>
      </c>
      <c r="C16" s="1">
        <v>1170</v>
      </c>
      <c r="D16" s="1"/>
      <c r="E16" s="1"/>
      <c r="F16" s="30"/>
      <c r="G16" s="1">
        <f>SUM(H16:I16)</f>
        <v>111.65</v>
      </c>
      <c r="H16" s="1">
        <v>111.65</v>
      </c>
      <c r="I16" s="1"/>
      <c r="J16" s="1"/>
      <c r="K16" s="30"/>
      <c r="L16" s="46">
        <f t="shared" si="1"/>
        <v>9.542735042735043</v>
      </c>
    </row>
    <row r="17" spans="1:12" ht="45.75" customHeight="1" outlineLevel="1">
      <c r="A17" s="4" t="s">
        <v>28</v>
      </c>
      <c r="B17" s="1">
        <f>SUM(C17:D17)</f>
        <v>2070</v>
      </c>
      <c r="C17" s="1">
        <v>2070</v>
      </c>
      <c r="D17" s="1"/>
      <c r="E17" s="1"/>
      <c r="F17" s="30"/>
      <c r="G17" s="1">
        <f>SUM(H17:I17)</f>
        <v>56.35</v>
      </c>
      <c r="H17" s="1">
        <v>56.35</v>
      </c>
      <c r="I17" s="1"/>
      <c r="J17" s="1"/>
      <c r="K17" s="30"/>
      <c r="L17" s="46">
        <f t="shared" si="1"/>
        <v>2.7222222222222223</v>
      </c>
    </row>
    <row r="18" spans="1:12" ht="88.5" customHeight="1" outlineLevel="1">
      <c r="A18" s="5" t="s">
        <v>29</v>
      </c>
      <c r="B18" s="1">
        <f>SUM(C18:D18)</f>
        <v>0</v>
      </c>
      <c r="C18" s="1">
        <v>0</v>
      </c>
      <c r="D18" s="1"/>
      <c r="E18" s="1"/>
      <c r="F18" s="30"/>
      <c r="G18" s="1">
        <f>SUM(H18:I18)</f>
        <v>0</v>
      </c>
      <c r="H18" s="1">
        <v>0</v>
      </c>
      <c r="I18" s="1"/>
      <c r="J18" s="1"/>
      <c r="K18" s="30"/>
      <c r="L18" s="46">
        <v>0</v>
      </c>
    </row>
    <row r="19" spans="1:12" ht="57" outlineLevel="1">
      <c r="A19" s="11" t="s">
        <v>30</v>
      </c>
      <c r="B19" s="12">
        <f aca="true" t="shared" si="5" ref="B19:K19">SUM(B20:B23)</f>
        <v>42113</v>
      </c>
      <c r="C19" s="12">
        <f t="shared" si="5"/>
        <v>42113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38692.49999999999</v>
      </c>
      <c r="H19" s="12">
        <f t="shared" si="5"/>
        <v>38692.49999999999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47">
        <f>G19/B19*100</f>
        <v>91.8778049533398</v>
      </c>
    </row>
    <row r="20" spans="1:12" ht="45" customHeight="1" outlineLevel="1">
      <c r="A20" s="4" t="s">
        <v>106</v>
      </c>
      <c r="B20" s="1">
        <f>SUM(C20:D20:E20:F20)</f>
        <v>756.5</v>
      </c>
      <c r="C20" s="1">
        <v>756.5</v>
      </c>
      <c r="D20" s="1"/>
      <c r="E20" s="1"/>
      <c r="F20" s="30"/>
      <c r="G20" s="1">
        <f>SUM(H20:I20:J20)</f>
        <v>451.2</v>
      </c>
      <c r="H20" s="1">
        <v>451.2</v>
      </c>
      <c r="I20" s="1"/>
      <c r="J20" s="1"/>
      <c r="K20" s="30"/>
      <c r="L20" s="46">
        <f t="shared" si="1"/>
        <v>59.643093192333104</v>
      </c>
    </row>
    <row r="21" spans="1:12" ht="45.75" customHeight="1">
      <c r="A21" s="4" t="s">
        <v>32</v>
      </c>
      <c r="B21" s="1">
        <f>SUM(C21:D21:E21:F21)</f>
        <v>35364.7</v>
      </c>
      <c r="C21" s="1">
        <v>35364.7</v>
      </c>
      <c r="D21" s="1"/>
      <c r="E21" s="1"/>
      <c r="F21" s="30"/>
      <c r="G21" s="1">
        <f>SUM(H21:I21:J21)</f>
        <v>33749.1</v>
      </c>
      <c r="H21" s="1">
        <v>33749.1</v>
      </c>
      <c r="I21" s="1"/>
      <c r="J21" s="1"/>
      <c r="K21" s="30"/>
      <c r="L21" s="46">
        <f t="shared" si="1"/>
        <v>95.4316026998674</v>
      </c>
    </row>
    <row r="22" spans="1:12" ht="49.5" customHeight="1" outlineLevel="1">
      <c r="A22" s="4" t="s">
        <v>33</v>
      </c>
      <c r="B22" s="1">
        <f>SUM(C22:D22:E22:F22)</f>
        <v>5761.8</v>
      </c>
      <c r="C22" s="1">
        <v>5761.8</v>
      </c>
      <c r="D22" s="1"/>
      <c r="E22" s="1"/>
      <c r="F22" s="30"/>
      <c r="G22" s="1">
        <f>SUM(H22:I22:J22)</f>
        <v>4492.2</v>
      </c>
      <c r="H22" s="1">
        <v>4492.2</v>
      </c>
      <c r="I22" s="1"/>
      <c r="J22" s="1"/>
      <c r="K22" s="30"/>
      <c r="L22" s="46">
        <f t="shared" si="1"/>
        <v>77.9652192023326</v>
      </c>
    </row>
    <row r="23" spans="1:12" ht="47.25" customHeight="1" outlineLevel="1">
      <c r="A23" s="4" t="s">
        <v>34</v>
      </c>
      <c r="B23" s="1">
        <f>SUM(C23:D23:E23:F23)</f>
        <v>230</v>
      </c>
      <c r="C23" s="1">
        <v>230</v>
      </c>
      <c r="D23" s="1"/>
      <c r="E23" s="1"/>
      <c r="F23" s="30"/>
      <c r="G23" s="1">
        <f>SUM(H23:I23:J23)</f>
        <v>0</v>
      </c>
      <c r="H23" s="1">
        <v>0</v>
      </c>
      <c r="I23" s="1"/>
      <c r="J23" s="1"/>
      <c r="K23" s="30"/>
      <c r="L23" s="46">
        <f t="shared" si="1"/>
        <v>0</v>
      </c>
    </row>
    <row r="24" spans="1:12" ht="85.5" customHeight="1">
      <c r="A24" s="11" t="s">
        <v>35</v>
      </c>
      <c r="B24" s="12">
        <f aca="true" t="shared" si="6" ref="B24:K24">SUM(B25:B28)</f>
        <v>10727</v>
      </c>
      <c r="C24" s="12">
        <f t="shared" si="6"/>
        <v>0</v>
      </c>
      <c r="D24" s="12">
        <f t="shared" si="6"/>
        <v>10727</v>
      </c>
      <c r="E24" s="12">
        <f t="shared" si="6"/>
        <v>0</v>
      </c>
      <c r="F24" s="12">
        <f t="shared" si="6"/>
        <v>0</v>
      </c>
      <c r="G24" s="12">
        <f t="shared" si="6"/>
        <v>10727</v>
      </c>
      <c r="H24" s="12">
        <f t="shared" si="6"/>
        <v>0</v>
      </c>
      <c r="I24" s="12">
        <f t="shared" si="6"/>
        <v>10727</v>
      </c>
      <c r="J24" s="12">
        <f t="shared" si="6"/>
        <v>0</v>
      </c>
      <c r="K24" s="12">
        <f t="shared" si="6"/>
        <v>0</v>
      </c>
      <c r="L24" s="45">
        <v>100</v>
      </c>
    </row>
    <row r="25" spans="1:12" ht="45" customHeight="1" outlineLevel="1">
      <c r="A25" s="5" t="s">
        <v>36</v>
      </c>
      <c r="B25" s="1">
        <f>SUM(C25:D25:E25:F25)</f>
        <v>0</v>
      </c>
      <c r="C25" s="1">
        <v>0</v>
      </c>
      <c r="D25" s="1"/>
      <c r="E25" s="1"/>
      <c r="F25" s="30"/>
      <c r="G25" s="1">
        <f>SUM(H25:I25)</f>
        <v>0</v>
      </c>
      <c r="H25" s="1">
        <v>0</v>
      </c>
      <c r="I25" s="1"/>
      <c r="J25" s="1"/>
      <c r="K25" s="30"/>
      <c r="L25" s="46">
        <v>0</v>
      </c>
    </row>
    <row r="26" spans="1:12" ht="39" customHeight="1" outlineLevel="1">
      <c r="A26" s="5" t="s">
        <v>37</v>
      </c>
      <c r="B26" s="1">
        <f>SUM(C26:D26:E26:F26)</f>
        <v>0</v>
      </c>
      <c r="C26" s="1">
        <v>0</v>
      </c>
      <c r="D26" s="1"/>
      <c r="E26" s="1"/>
      <c r="F26" s="30"/>
      <c r="G26" s="1">
        <f>SUM(H26:I26)</f>
        <v>0</v>
      </c>
      <c r="H26" s="1">
        <v>0</v>
      </c>
      <c r="I26" s="1"/>
      <c r="J26" s="1"/>
      <c r="K26" s="30"/>
      <c r="L26" s="46">
        <v>0</v>
      </c>
    </row>
    <row r="27" spans="1:12" ht="99" customHeight="1" outlineLevel="1">
      <c r="A27" s="5" t="s">
        <v>38</v>
      </c>
      <c r="B27" s="1">
        <f>SUM(C27:D27:E27:F27)</f>
        <v>0</v>
      </c>
      <c r="C27" s="1">
        <v>0</v>
      </c>
      <c r="D27" s="1"/>
      <c r="E27" s="1"/>
      <c r="F27" s="30"/>
      <c r="G27" s="1">
        <f>SUM(H27:I27)</f>
        <v>0</v>
      </c>
      <c r="H27" s="1">
        <v>0</v>
      </c>
      <c r="I27" s="1"/>
      <c r="J27" s="1"/>
      <c r="K27" s="30"/>
      <c r="L27" s="46">
        <v>0</v>
      </c>
    </row>
    <row r="28" spans="1:12" ht="90">
      <c r="A28" s="5" t="s">
        <v>39</v>
      </c>
      <c r="B28" s="1">
        <f>SUM(C28:D28:E28:F28)</f>
        <v>10727</v>
      </c>
      <c r="C28" s="1">
        <v>0</v>
      </c>
      <c r="D28" s="1">
        <v>10727</v>
      </c>
      <c r="E28" s="1"/>
      <c r="F28" s="30"/>
      <c r="G28" s="1">
        <f>SUM(H28:I28:J28:K28)</f>
        <v>10727</v>
      </c>
      <c r="H28" s="1">
        <v>0</v>
      </c>
      <c r="I28" s="1">
        <v>10727</v>
      </c>
      <c r="J28" s="1"/>
      <c r="K28" s="30"/>
      <c r="L28" s="46">
        <v>100</v>
      </c>
    </row>
    <row r="29" spans="1:12" ht="42.75" outlineLevel="1">
      <c r="A29" s="11" t="s">
        <v>40</v>
      </c>
      <c r="B29" s="12">
        <f aca="true" t="shared" si="7" ref="B29:K29">SUM(B30:B32)</f>
        <v>600</v>
      </c>
      <c r="C29" s="12">
        <f t="shared" si="7"/>
        <v>600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14.89</v>
      </c>
      <c r="H29" s="12">
        <f t="shared" si="7"/>
        <v>14.89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45">
        <f aca="true" t="shared" si="8" ref="L29:L52">G29/B29*100</f>
        <v>2.481666666666667</v>
      </c>
    </row>
    <row r="30" spans="1:12" ht="37.5" customHeight="1" outlineLevel="1">
      <c r="A30" s="4" t="s">
        <v>41</v>
      </c>
      <c r="B30" s="1">
        <f>SUM(C30:D30)</f>
        <v>100</v>
      </c>
      <c r="C30" s="1">
        <v>100</v>
      </c>
      <c r="D30" s="1"/>
      <c r="E30" s="1"/>
      <c r="F30" s="30"/>
      <c r="G30" s="1">
        <f>SUM(H30:I30)</f>
        <v>0</v>
      </c>
      <c r="H30" s="1"/>
      <c r="I30" s="1"/>
      <c r="J30" s="1"/>
      <c r="K30" s="30"/>
      <c r="L30" s="46">
        <f t="shared" si="8"/>
        <v>0</v>
      </c>
    </row>
    <row r="31" spans="1:12" ht="134.25" customHeight="1" outlineLevel="1">
      <c r="A31" s="38" t="s">
        <v>42</v>
      </c>
      <c r="B31" s="1">
        <f>SUM(C31:D31)</f>
        <v>500</v>
      </c>
      <c r="C31" s="1">
        <v>500</v>
      </c>
      <c r="D31" s="1"/>
      <c r="E31" s="1"/>
      <c r="F31" s="30"/>
      <c r="G31" s="1">
        <f>SUM(H31:I31)</f>
        <v>14.89</v>
      </c>
      <c r="H31" s="1">
        <v>14.89</v>
      </c>
      <c r="I31" s="1"/>
      <c r="J31" s="1"/>
      <c r="K31" s="30"/>
      <c r="L31" s="46">
        <f t="shared" si="8"/>
        <v>2.978</v>
      </c>
    </row>
    <row r="32" spans="1:12" ht="33.75" customHeight="1" outlineLevel="1">
      <c r="A32" s="33" t="s">
        <v>43</v>
      </c>
      <c r="B32" s="1">
        <f>SUM(C32:D32)</f>
        <v>0</v>
      </c>
      <c r="C32" s="1"/>
      <c r="D32" s="1"/>
      <c r="E32" s="1"/>
      <c r="F32" s="30"/>
      <c r="G32" s="1">
        <f>SUM(H32:I32)</f>
        <v>0</v>
      </c>
      <c r="H32" s="1"/>
      <c r="I32" s="1"/>
      <c r="J32" s="1"/>
      <c r="K32" s="30"/>
      <c r="L32" s="46">
        <v>0</v>
      </c>
    </row>
    <row r="33" spans="1:12" ht="83.25" customHeight="1">
      <c r="A33" s="11" t="s">
        <v>44</v>
      </c>
      <c r="B33" s="12">
        <f aca="true" t="shared" si="9" ref="B33:K33">SUM(B34:B35)</f>
        <v>340</v>
      </c>
      <c r="C33" s="12">
        <f t="shared" si="9"/>
        <v>265</v>
      </c>
      <c r="D33" s="12">
        <f t="shared" si="9"/>
        <v>75</v>
      </c>
      <c r="E33" s="12">
        <f t="shared" si="9"/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45">
        <f t="shared" si="8"/>
        <v>0</v>
      </c>
    </row>
    <row r="34" spans="1:12" ht="40.5" customHeight="1" outlineLevel="1">
      <c r="A34" s="33" t="s">
        <v>45</v>
      </c>
      <c r="B34" s="1">
        <f>SUM(C34:D34:E34:F34)</f>
        <v>340</v>
      </c>
      <c r="C34" s="1">
        <v>265</v>
      </c>
      <c r="D34" s="1">
        <v>75</v>
      </c>
      <c r="E34" s="1"/>
      <c r="F34" s="30"/>
      <c r="G34" s="1">
        <f>SUM(H34:I34:J34:K34)</f>
        <v>0</v>
      </c>
      <c r="H34" s="1">
        <v>0</v>
      </c>
      <c r="I34" s="1">
        <v>0</v>
      </c>
      <c r="J34" s="1"/>
      <c r="K34" s="30"/>
      <c r="L34" s="46">
        <f t="shared" si="8"/>
        <v>0</v>
      </c>
    </row>
    <row r="35" spans="1:12" ht="64.5" customHeight="1" outlineLevel="1">
      <c r="A35" s="33" t="s">
        <v>46</v>
      </c>
      <c r="B35" s="1">
        <f>SUM(C35:D35:E35:F35)</f>
        <v>0</v>
      </c>
      <c r="C35" s="1"/>
      <c r="D35" s="1"/>
      <c r="E35" s="1"/>
      <c r="F35" s="30"/>
      <c r="G35" s="1">
        <f>SUM(H35:I35)</f>
        <v>0</v>
      </c>
      <c r="H35" s="1"/>
      <c r="I35" s="1"/>
      <c r="J35" s="1"/>
      <c r="K35" s="30"/>
      <c r="L35" s="46">
        <v>0</v>
      </c>
    </row>
    <row r="36" spans="1:12" ht="60.75" customHeight="1" outlineLevel="1">
      <c r="A36" s="11" t="s">
        <v>47</v>
      </c>
      <c r="B36" s="12">
        <f aca="true" t="shared" si="10" ref="B36:K36">SUM(B37:B38)</f>
        <v>825</v>
      </c>
      <c r="C36" s="12">
        <f t="shared" si="10"/>
        <v>0</v>
      </c>
      <c r="D36" s="12">
        <f t="shared" si="10"/>
        <v>825</v>
      </c>
      <c r="E36" s="12">
        <f t="shared" si="10"/>
        <v>0</v>
      </c>
      <c r="F36" s="12">
        <f t="shared" si="10"/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0"/>
        <v>0</v>
      </c>
      <c r="K36" s="12">
        <f t="shared" si="10"/>
        <v>0</v>
      </c>
      <c r="L36" s="45">
        <f t="shared" si="8"/>
        <v>0</v>
      </c>
    </row>
    <row r="37" spans="1:12" ht="47.25" customHeight="1" outlineLevel="1">
      <c r="A37" s="33" t="s">
        <v>48</v>
      </c>
      <c r="B37" s="1">
        <f>SUM(C37:D37)</f>
        <v>825</v>
      </c>
      <c r="C37" s="1"/>
      <c r="D37" s="1">
        <v>825</v>
      </c>
      <c r="E37" s="1"/>
      <c r="F37" s="30"/>
      <c r="G37" s="1">
        <f>SUM(H37:I37)</f>
        <v>0</v>
      </c>
      <c r="H37" s="1"/>
      <c r="I37" s="1">
        <v>0</v>
      </c>
      <c r="J37" s="1"/>
      <c r="K37" s="30"/>
      <c r="L37" s="46">
        <f t="shared" si="8"/>
        <v>0</v>
      </c>
    </row>
    <row r="38" spans="1:12" ht="21.75" customHeight="1">
      <c r="A38" s="33" t="s">
        <v>107</v>
      </c>
      <c r="B38" s="1">
        <f>SUM(C38:D38)</f>
        <v>0</v>
      </c>
      <c r="C38" s="1"/>
      <c r="D38" s="1"/>
      <c r="E38" s="1"/>
      <c r="F38" s="30"/>
      <c r="G38" s="1">
        <f>SUM(H38:I38)</f>
        <v>0</v>
      </c>
      <c r="H38" s="1"/>
      <c r="I38" s="1"/>
      <c r="J38" s="1"/>
      <c r="K38" s="30"/>
      <c r="L38" s="46">
        <v>0</v>
      </c>
    </row>
    <row r="39" spans="1:12" ht="91.5" customHeight="1" outlineLevel="1">
      <c r="A39" s="11" t="s">
        <v>54</v>
      </c>
      <c r="B39" s="12">
        <f aca="true" t="shared" si="11" ref="B39:K39">SUM(B40:B43)</f>
        <v>33880.57</v>
      </c>
      <c r="C39" s="12">
        <f t="shared" si="11"/>
        <v>25009.1</v>
      </c>
      <c r="D39" s="12">
        <f t="shared" si="11"/>
        <v>8871.47</v>
      </c>
      <c r="E39" s="12">
        <f t="shared" si="11"/>
        <v>0</v>
      </c>
      <c r="F39" s="12">
        <f t="shared" si="11"/>
        <v>4370.12</v>
      </c>
      <c r="G39" s="12">
        <f t="shared" si="11"/>
        <v>14349.9</v>
      </c>
      <c r="H39" s="12">
        <f t="shared" si="11"/>
        <v>14349.9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45">
        <f t="shared" si="8"/>
        <v>42.35436416801724</v>
      </c>
    </row>
    <row r="40" spans="1:12" ht="60" customHeight="1" outlineLevel="1">
      <c r="A40" s="38" t="s">
        <v>49</v>
      </c>
      <c r="B40" s="1">
        <f>SUM(C40:E40)</f>
        <v>18390.47</v>
      </c>
      <c r="C40" s="1">
        <v>9519</v>
      </c>
      <c r="D40" s="1">
        <v>8871.47</v>
      </c>
      <c r="E40" s="1"/>
      <c r="F40" s="30"/>
      <c r="G40" s="1">
        <f>SUM(H40:J40)</f>
        <v>4076.6</v>
      </c>
      <c r="H40" s="1">
        <v>4076.6</v>
      </c>
      <c r="I40" s="1">
        <v>0</v>
      </c>
      <c r="J40" s="1"/>
      <c r="K40" s="30"/>
      <c r="L40" s="46">
        <f t="shared" si="8"/>
        <v>22.16691579932432</v>
      </c>
    </row>
    <row r="41" spans="1:12" ht="21.75" customHeight="1" outlineLevel="1">
      <c r="A41" s="38" t="s">
        <v>50</v>
      </c>
      <c r="B41" s="1">
        <f>SUM(C41:E41)</f>
        <v>12490.1</v>
      </c>
      <c r="C41" s="1">
        <v>12490.1</v>
      </c>
      <c r="D41" s="1"/>
      <c r="E41" s="1"/>
      <c r="F41" s="30">
        <v>4370.12</v>
      </c>
      <c r="G41" s="1">
        <f>SUM(H41:J41)</f>
        <v>8368.8</v>
      </c>
      <c r="H41" s="1">
        <v>8368.8</v>
      </c>
      <c r="I41" s="1"/>
      <c r="J41" s="1"/>
      <c r="K41" s="30"/>
      <c r="L41" s="46">
        <f t="shared" si="8"/>
        <v>67.00346674566255</v>
      </c>
    </row>
    <row r="42" spans="1:12" ht="61.5" customHeight="1">
      <c r="A42" s="38" t="s">
        <v>51</v>
      </c>
      <c r="B42" s="1">
        <f>SUM(C42:E42)</f>
        <v>800</v>
      </c>
      <c r="C42" s="1">
        <v>800</v>
      </c>
      <c r="D42" s="1"/>
      <c r="E42" s="1"/>
      <c r="F42" s="30"/>
      <c r="G42" s="1">
        <f>SUM(H42:J42)</f>
        <v>0</v>
      </c>
      <c r="H42" s="1">
        <v>0</v>
      </c>
      <c r="I42" s="1"/>
      <c r="J42" s="1"/>
      <c r="K42" s="30"/>
      <c r="L42" s="46">
        <f t="shared" si="8"/>
        <v>0</v>
      </c>
    </row>
    <row r="43" spans="1:12" ht="47.25" customHeight="1" outlineLevel="1">
      <c r="A43" s="38" t="s">
        <v>52</v>
      </c>
      <c r="B43" s="1">
        <f>SUM(C43:E43)</f>
        <v>2200</v>
      </c>
      <c r="C43" s="1">
        <v>2200</v>
      </c>
      <c r="D43" s="1"/>
      <c r="E43" s="1"/>
      <c r="F43" s="30"/>
      <c r="G43" s="1">
        <f>SUM(H43:J43)</f>
        <v>1904.5</v>
      </c>
      <c r="H43" s="1">
        <v>1904.5</v>
      </c>
      <c r="I43" s="1"/>
      <c r="J43" s="1"/>
      <c r="K43" s="30"/>
      <c r="L43" s="46">
        <f t="shared" si="8"/>
        <v>86.56818181818183</v>
      </c>
    </row>
    <row r="44" spans="1:12" ht="99" customHeight="1" outlineLevel="1">
      <c r="A44" s="11" t="s">
        <v>53</v>
      </c>
      <c r="B44" s="12">
        <f aca="true" t="shared" si="12" ref="B44:K44">SUM(B45:B46)</f>
        <v>57912.5</v>
      </c>
      <c r="C44" s="12">
        <f t="shared" si="12"/>
        <v>1410</v>
      </c>
      <c r="D44" s="12">
        <f t="shared" si="12"/>
        <v>56502.5</v>
      </c>
      <c r="E44" s="12">
        <f t="shared" si="12"/>
        <v>0</v>
      </c>
      <c r="F44" s="12">
        <f t="shared" si="12"/>
        <v>0</v>
      </c>
      <c r="G44" s="12">
        <f t="shared" si="12"/>
        <v>57324.9</v>
      </c>
      <c r="H44" s="12">
        <f t="shared" si="12"/>
        <v>1250</v>
      </c>
      <c r="I44" s="12">
        <f t="shared" si="12"/>
        <v>56074.9</v>
      </c>
      <c r="J44" s="12">
        <f t="shared" si="12"/>
        <v>0</v>
      </c>
      <c r="K44" s="12">
        <f t="shared" si="12"/>
        <v>0</v>
      </c>
      <c r="L44" s="45">
        <f t="shared" si="8"/>
        <v>98.98536585365854</v>
      </c>
    </row>
    <row r="45" spans="1:12" ht="67.5" customHeight="1">
      <c r="A45" s="38" t="s">
        <v>55</v>
      </c>
      <c r="B45" s="1">
        <f>SUM(C45:D45)</f>
        <v>587.6</v>
      </c>
      <c r="C45" s="1">
        <v>160</v>
      </c>
      <c r="D45" s="1">
        <v>427.6</v>
      </c>
      <c r="E45" s="1"/>
      <c r="F45" s="30"/>
      <c r="G45" s="1">
        <f>SUM(H45:I45)</f>
        <v>0</v>
      </c>
      <c r="H45" s="1">
        <v>0</v>
      </c>
      <c r="I45" s="1">
        <v>0</v>
      </c>
      <c r="J45" s="1"/>
      <c r="K45" s="30"/>
      <c r="L45" s="46">
        <f t="shared" si="8"/>
        <v>0</v>
      </c>
    </row>
    <row r="46" spans="1:12" ht="130.5" customHeight="1" outlineLevel="1">
      <c r="A46" s="38" t="s">
        <v>112</v>
      </c>
      <c r="B46" s="1">
        <f>SUM(C46:D46)</f>
        <v>57324.9</v>
      </c>
      <c r="C46" s="1">
        <v>1250</v>
      </c>
      <c r="D46" s="1">
        <v>56074.9</v>
      </c>
      <c r="E46" s="1"/>
      <c r="F46" s="30"/>
      <c r="G46" s="1">
        <f>SUM(H46:I46)</f>
        <v>57324.9</v>
      </c>
      <c r="H46" s="1">
        <v>1250</v>
      </c>
      <c r="I46" s="1">
        <v>56074.9</v>
      </c>
      <c r="J46" s="1"/>
      <c r="K46" s="30"/>
      <c r="L46" s="46">
        <f t="shared" si="8"/>
        <v>100</v>
      </c>
    </row>
    <row r="47" spans="1:12" ht="64.5" customHeight="1" outlineLevel="1">
      <c r="A47" s="11" t="s">
        <v>56</v>
      </c>
      <c r="B47" s="12">
        <f aca="true" t="shared" si="13" ref="B47:K47">SUM(B48:B52)</f>
        <v>1990.525</v>
      </c>
      <c r="C47" s="12">
        <f t="shared" si="13"/>
        <v>1501</v>
      </c>
      <c r="D47" s="12">
        <f t="shared" si="13"/>
        <v>489.525</v>
      </c>
      <c r="E47" s="12">
        <f t="shared" si="13"/>
        <v>0</v>
      </c>
      <c r="F47" s="12">
        <f t="shared" si="13"/>
        <v>0</v>
      </c>
      <c r="G47" s="12">
        <f t="shared" si="13"/>
        <v>1491.138</v>
      </c>
      <c r="H47" s="12">
        <f t="shared" si="13"/>
        <v>1001.6129999999999</v>
      </c>
      <c r="I47" s="12">
        <f t="shared" si="13"/>
        <v>489.525</v>
      </c>
      <c r="J47" s="12">
        <f t="shared" si="13"/>
        <v>0</v>
      </c>
      <c r="K47" s="12">
        <f t="shared" si="13"/>
        <v>0</v>
      </c>
      <c r="L47" s="45">
        <f t="shared" si="8"/>
        <v>74.91179462704562</v>
      </c>
    </row>
    <row r="48" spans="1:12" ht="56.25" customHeight="1">
      <c r="A48" s="33" t="s">
        <v>103</v>
      </c>
      <c r="B48" s="1">
        <f>SUM(C48:D48)</f>
        <v>540</v>
      </c>
      <c r="C48" s="1">
        <v>540</v>
      </c>
      <c r="D48" s="1"/>
      <c r="E48" s="1"/>
      <c r="F48" s="30"/>
      <c r="G48" s="1">
        <f>SUM(H48:I48)</f>
        <v>265.7</v>
      </c>
      <c r="H48" s="1">
        <v>265.7</v>
      </c>
      <c r="I48" s="1"/>
      <c r="J48" s="1"/>
      <c r="K48" s="30"/>
      <c r="L48" s="46">
        <f t="shared" si="8"/>
        <v>49.2037037037037</v>
      </c>
    </row>
    <row r="49" spans="1:12" ht="99" customHeight="1" outlineLevel="1">
      <c r="A49" s="38" t="s">
        <v>57</v>
      </c>
      <c r="B49" s="1">
        <f>SUM(C49:D49)</f>
        <v>76</v>
      </c>
      <c r="C49" s="1">
        <v>76</v>
      </c>
      <c r="D49" s="1"/>
      <c r="E49" s="1"/>
      <c r="F49" s="30"/>
      <c r="G49" s="1">
        <f>SUM(H49:I49)</f>
        <v>61.063</v>
      </c>
      <c r="H49" s="1">
        <v>61.063</v>
      </c>
      <c r="I49" s="1"/>
      <c r="J49" s="1"/>
      <c r="K49" s="30"/>
      <c r="L49" s="46">
        <f t="shared" si="8"/>
        <v>80.34605263157894</v>
      </c>
    </row>
    <row r="50" spans="1:12" ht="32.25" customHeight="1" outlineLevel="1">
      <c r="A50" s="33" t="s">
        <v>58</v>
      </c>
      <c r="B50" s="1">
        <f>SUM(C50:D50)</f>
        <v>600</v>
      </c>
      <c r="C50" s="1">
        <v>600</v>
      </c>
      <c r="D50" s="1"/>
      <c r="E50" s="1"/>
      <c r="F50" s="30"/>
      <c r="G50" s="1">
        <f>SUM(H50:I50)</f>
        <v>431.5</v>
      </c>
      <c r="H50" s="1">
        <v>431.5</v>
      </c>
      <c r="I50" s="1"/>
      <c r="J50" s="1"/>
      <c r="K50" s="30"/>
      <c r="L50" s="46">
        <f t="shared" si="8"/>
        <v>71.91666666666666</v>
      </c>
    </row>
    <row r="51" spans="1:12" ht="105" customHeight="1" outlineLevel="1">
      <c r="A51" s="33" t="s">
        <v>104</v>
      </c>
      <c r="B51" s="1">
        <f>SUM(C51:D51)</f>
        <v>614.525</v>
      </c>
      <c r="C51" s="1">
        <v>125</v>
      </c>
      <c r="D51" s="1">
        <v>489.525</v>
      </c>
      <c r="E51" s="1"/>
      <c r="F51" s="30"/>
      <c r="G51" s="1">
        <f>SUM(H51:I51)</f>
        <v>614.525</v>
      </c>
      <c r="H51" s="1">
        <v>125</v>
      </c>
      <c r="I51" s="1">
        <v>489.525</v>
      </c>
      <c r="J51" s="1"/>
      <c r="K51" s="30"/>
      <c r="L51" s="46">
        <f t="shared" si="8"/>
        <v>100</v>
      </c>
    </row>
    <row r="52" spans="1:12" ht="30.75" customHeight="1" outlineLevel="1">
      <c r="A52" s="33" t="s">
        <v>59</v>
      </c>
      <c r="B52" s="1">
        <f>SUM(C52:D52)</f>
        <v>160</v>
      </c>
      <c r="C52" s="1">
        <v>160</v>
      </c>
      <c r="D52" s="1"/>
      <c r="E52" s="1"/>
      <c r="F52" s="30"/>
      <c r="G52" s="1">
        <f>SUM(H52:I52)</f>
        <v>118.35</v>
      </c>
      <c r="H52" s="1">
        <v>118.35</v>
      </c>
      <c r="I52" s="1"/>
      <c r="J52" s="1"/>
      <c r="K52" s="30"/>
      <c r="L52" s="46">
        <f t="shared" si="8"/>
        <v>73.96875</v>
      </c>
    </row>
    <row r="53" spans="1:11" ht="35.25" customHeight="1" outlineLevel="1">
      <c r="A53" s="49" t="s">
        <v>110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47.25" customHeight="1" outlineLevel="1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85.5" customHeight="1" outlineLevel="1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2:11" ht="54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33" customHeight="1" outlineLevel="1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63.75" customHeight="1" outlineLevel="1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31.5" customHeight="1" outlineLevel="1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21.75" customHeight="1" outlineLevel="1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5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ht="1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1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5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ht="15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ht="15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5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5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5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5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5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5">
      <c r="B84" s="24"/>
      <c r="C84" s="24"/>
      <c r="D84" s="24"/>
      <c r="E84" s="24"/>
      <c r="F84" s="24"/>
      <c r="G84" s="24"/>
      <c r="H84" s="24"/>
      <c r="I84" s="24"/>
      <c r="J84" s="24"/>
      <c r="K84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" right="0.7086614173228347" top="0" bottom="0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6.5" customHeight="1">
      <c r="A2" s="57" t="s">
        <v>1</v>
      </c>
      <c r="B2" s="57" t="s">
        <v>22</v>
      </c>
      <c r="C2" s="57"/>
      <c r="D2" s="57"/>
      <c r="E2" s="57"/>
      <c r="F2" s="53" t="s">
        <v>99</v>
      </c>
      <c r="G2" s="54"/>
      <c r="H2" s="54"/>
      <c r="I2" s="54"/>
      <c r="J2" s="59" t="s">
        <v>0</v>
      </c>
    </row>
    <row r="3" spans="1:10" ht="16.5" customHeight="1">
      <c r="A3" s="57"/>
      <c r="B3" s="58" t="s">
        <v>21</v>
      </c>
      <c r="C3" s="57" t="s">
        <v>8</v>
      </c>
      <c r="D3" s="57"/>
      <c r="E3" s="60" t="s">
        <v>9</v>
      </c>
      <c r="F3" s="58" t="s">
        <v>21</v>
      </c>
      <c r="G3" s="57" t="s">
        <v>8</v>
      </c>
      <c r="H3" s="57"/>
      <c r="I3" s="60" t="s">
        <v>9</v>
      </c>
      <c r="J3" s="59"/>
    </row>
    <row r="4" spans="1:10" ht="35.25" customHeight="1">
      <c r="A4" s="57"/>
      <c r="B4" s="58"/>
      <c r="C4" s="6" t="s">
        <v>67</v>
      </c>
      <c r="D4" s="6" t="s">
        <v>23</v>
      </c>
      <c r="E4" s="61"/>
      <c r="F4" s="58"/>
      <c r="G4" s="6" t="s">
        <v>67</v>
      </c>
      <c r="H4" s="6" t="s">
        <v>23</v>
      </c>
      <c r="I4" s="61"/>
      <c r="J4" s="59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60</v>
      </c>
      <c r="D5" s="35" t="s">
        <v>60</v>
      </c>
      <c r="E5" s="9">
        <v>100</v>
      </c>
      <c r="F5" s="9">
        <f>SUM(F6:F8)</f>
        <v>742087.2</v>
      </c>
      <c r="G5" s="35" t="s">
        <v>60</v>
      </c>
      <c r="H5" s="35" t="s">
        <v>60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60</v>
      </c>
      <c r="D6" s="16" t="s">
        <v>61</v>
      </c>
      <c r="E6" s="1">
        <f>B6/B$5*100</f>
        <v>47.63757394089656</v>
      </c>
      <c r="F6" s="36">
        <v>357692.22</v>
      </c>
      <c r="G6" s="16" t="s">
        <v>61</v>
      </c>
      <c r="H6" s="16" t="s">
        <v>61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60</v>
      </c>
      <c r="D7" s="16" t="s">
        <v>61</v>
      </c>
      <c r="E7" s="1">
        <f>B7/B$5*100</f>
        <v>35.42898291642457</v>
      </c>
      <c r="F7" s="36">
        <v>264177.62</v>
      </c>
      <c r="G7" s="16" t="s">
        <v>61</v>
      </c>
      <c r="H7" s="16" t="s">
        <v>61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60</v>
      </c>
      <c r="D8" s="17" t="s">
        <v>61</v>
      </c>
      <c r="E8" s="1">
        <f>B8/B$5*100</f>
        <v>16.933443142678883</v>
      </c>
      <c r="F8" s="37">
        <v>120217.36</v>
      </c>
      <c r="G8" s="17" t="s">
        <v>61</v>
      </c>
      <c r="H8" s="17" t="s">
        <v>61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4.2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8.5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63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30" outlineLevel="1">
      <c r="A16" s="4" t="s">
        <v>64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65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66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71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27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68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69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72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31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30" outlineLevel="1">
      <c r="A25" s="4" t="s">
        <v>70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73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74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75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76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96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84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78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77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79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80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85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81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82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83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86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45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87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  <row r="53" spans="2:9" ht="15">
      <c r="B53" s="24"/>
      <c r="C53" s="24"/>
      <c r="D53" s="24"/>
      <c r="E53" s="24"/>
      <c r="F53" s="24"/>
      <c r="G53" s="24"/>
      <c r="H53" s="24"/>
      <c r="I53" s="24"/>
    </row>
    <row r="54" spans="2:9" ht="15">
      <c r="B54" s="24"/>
      <c r="C54" s="24"/>
      <c r="D54" s="24"/>
      <c r="E54" s="24"/>
      <c r="F54" s="24"/>
      <c r="G54" s="24"/>
      <c r="H54" s="24"/>
      <c r="I54" s="24"/>
    </row>
    <row r="55" spans="2:9" ht="15">
      <c r="B55" s="24"/>
      <c r="C55" s="24"/>
      <c r="D55" s="24"/>
      <c r="E55" s="24"/>
      <c r="F55" s="24"/>
      <c r="G55" s="24"/>
      <c r="H55" s="24"/>
      <c r="I55" s="24"/>
    </row>
    <row r="56" spans="2:9" ht="15">
      <c r="B56" s="24"/>
      <c r="C56" s="24"/>
      <c r="D56" s="24"/>
      <c r="E56" s="24"/>
      <c r="F56" s="24"/>
      <c r="G56" s="24"/>
      <c r="H56" s="24"/>
      <c r="I56" s="24"/>
    </row>
    <row r="57" spans="2:9" ht="15">
      <c r="B57" s="24"/>
      <c r="C57" s="24"/>
      <c r="D57" s="24"/>
      <c r="E57" s="24"/>
      <c r="F57" s="24"/>
      <c r="G57" s="24"/>
      <c r="H57" s="24"/>
      <c r="I57" s="24"/>
    </row>
    <row r="58" spans="2:9" ht="15">
      <c r="B58" s="24"/>
      <c r="C58" s="24"/>
      <c r="D58" s="24"/>
      <c r="E58" s="24"/>
      <c r="F58" s="24"/>
      <c r="G58" s="24"/>
      <c r="H58" s="24"/>
      <c r="I58" s="24"/>
    </row>
    <row r="59" spans="2:9" ht="15">
      <c r="B59" s="24"/>
      <c r="C59" s="24"/>
      <c r="D59" s="24"/>
      <c r="E59" s="24"/>
      <c r="F59" s="24"/>
      <c r="G59" s="24"/>
      <c r="H59" s="24"/>
      <c r="I59" s="24"/>
    </row>
    <row r="60" spans="2:9" ht="15">
      <c r="B60" s="24"/>
      <c r="C60" s="24"/>
      <c r="D60" s="24"/>
      <c r="E60" s="24"/>
      <c r="F60" s="24"/>
      <c r="G60" s="24"/>
      <c r="H60" s="24"/>
      <c r="I60" s="24"/>
    </row>
    <row r="61" spans="2:9" ht="15">
      <c r="B61" s="24"/>
      <c r="C61" s="24"/>
      <c r="D61" s="24"/>
      <c r="E61" s="24"/>
      <c r="F61" s="24"/>
      <c r="G61" s="24"/>
      <c r="H61" s="24"/>
      <c r="I61" s="24"/>
    </row>
    <row r="62" spans="2:9" ht="15">
      <c r="B62" s="24"/>
      <c r="C62" s="24"/>
      <c r="D62" s="24"/>
      <c r="E62" s="24"/>
      <c r="F62" s="24"/>
      <c r="G62" s="24"/>
      <c r="H62" s="24"/>
      <c r="I62" s="24"/>
    </row>
    <row r="63" spans="2:9" ht="15">
      <c r="B63" s="24"/>
      <c r="C63" s="24"/>
      <c r="D63" s="24"/>
      <c r="E63" s="24"/>
      <c r="F63" s="24"/>
      <c r="G63" s="24"/>
      <c r="H63" s="24"/>
      <c r="I63" s="24"/>
    </row>
    <row r="64" spans="2:9" ht="15">
      <c r="B64" s="24"/>
      <c r="C64" s="24"/>
      <c r="D64" s="24"/>
      <c r="E64" s="24"/>
      <c r="F64" s="24"/>
      <c r="G64" s="24"/>
      <c r="H64" s="24"/>
      <c r="I64" s="24"/>
    </row>
    <row r="65" spans="2:9" ht="15">
      <c r="B65" s="24"/>
      <c r="C65" s="24"/>
      <c r="D65" s="24"/>
      <c r="E65" s="24"/>
      <c r="F65" s="24"/>
      <c r="G65" s="24"/>
      <c r="H65" s="24"/>
      <c r="I65" s="24"/>
    </row>
    <row r="66" spans="2:9" ht="15">
      <c r="B66" s="24"/>
      <c r="C66" s="24"/>
      <c r="D66" s="24"/>
      <c r="E66" s="24"/>
      <c r="F66" s="24"/>
      <c r="G66" s="24"/>
      <c r="H66" s="24"/>
      <c r="I66" s="24"/>
    </row>
    <row r="67" spans="2:9" ht="15">
      <c r="B67" s="24"/>
      <c r="C67" s="24"/>
      <c r="D67" s="24"/>
      <c r="E67" s="24"/>
      <c r="F67" s="24"/>
      <c r="G67" s="24"/>
      <c r="H67" s="24"/>
      <c r="I67" s="24"/>
    </row>
    <row r="68" spans="2:9" ht="15">
      <c r="B68" s="24"/>
      <c r="C68" s="24"/>
      <c r="D68" s="24"/>
      <c r="E68" s="24"/>
      <c r="F68" s="24"/>
      <c r="G68" s="24"/>
      <c r="H68" s="24"/>
      <c r="I68" s="24"/>
    </row>
    <row r="69" spans="2:9" ht="15">
      <c r="B69" s="24"/>
      <c r="C69" s="24"/>
      <c r="D69" s="24"/>
      <c r="E69" s="24"/>
      <c r="F69" s="24"/>
      <c r="G69" s="24"/>
      <c r="H69" s="24"/>
      <c r="I69" s="24"/>
    </row>
    <row r="70" spans="2:9" ht="15">
      <c r="B70" s="24"/>
      <c r="C70" s="24"/>
      <c r="D70" s="24"/>
      <c r="E70" s="24"/>
      <c r="F70" s="24"/>
      <c r="G70" s="24"/>
      <c r="H70" s="24"/>
      <c r="I70" s="24"/>
    </row>
    <row r="71" spans="2:9" ht="15">
      <c r="B71" s="24"/>
      <c r="C71" s="24"/>
      <c r="D71" s="24"/>
      <c r="E71" s="24"/>
      <c r="F71" s="24"/>
      <c r="G71" s="24"/>
      <c r="H71" s="24"/>
      <c r="I71" s="24"/>
    </row>
    <row r="72" spans="2:9" ht="15">
      <c r="B72" s="24"/>
      <c r="C72" s="24"/>
      <c r="D72" s="24"/>
      <c r="E72" s="24"/>
      <c r="F72" s="24"/>
      <c r="G72" s="24"/>
      <c r="H72" s="24"/>
      <c r="I72" s="24"/>
    </row>
    <row r="73" spans="2:9" ht="15">
      <c r="B73" s="24"/>
      <c r="C73" s="24"/>
      <c r="D73" s="24"/>
      <c r="E73" s="24"/>
      <c r="F73" s="24"/>
      <c r="G73" s="24"/>
      <c r="H73" s="24"/>
      <c r="I73" s="24"/>
    </row>
    <row r="74" spans="2:9" ht="1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6" t="s">
        <v>98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6.5" customHeight="1">
      <c r="A2" s="57"/>
      <c r="B2" s="57" t="s">
        <v>22</v>
      </c>
      <c r="C2" s="57"/>
      <c r="D2" s="57"/>
      <c r="E2" s="57"/>
      <c r="F2" s="53" t="s">
        <v>99</v>
      </c>
      <c r="G2" s="54"/>
      <c r="H2" s="54"/>
      <c r="I2" s="54"/>
      <c r="J2" s="59" t="s">
        <v>0</v>
      </c>
    </row>
    <row r="3" spans="1:10" ht="16.5" customHeight="1">
      <c r="A3" s="57"/>
      <c r="B3" s="58" t="s">
        <v>21</v>
      </c>
      <c r="C3" s="57" t="s">
        <v>8</v>
      </c>
      <c r="D3" s="57"/>
      <c r="E3" s="60" t="s">
        <v>9</v>
      </c>
      <c r="F3" s="58" t="s">
        <v>21</v>
      </c>
      <c r="G3" s="57" t="s">
        <v>8</v>
      </c>
      <c r="H3" s="57"/>
      <c r="I3" s="60" t="s">
        <v>9</v>
      </c>
      <c r="J3" s="59"/>
    </row>
    <row r="4" spans="1:10" ht="35.25" customHeight="1">
      <c r="A4" s="57"/>
      <c r="B4" s="58"/>
      <c r="C4" s="6" t="s">
        <v>88</v>
      </c>
      <c r="D4" s="6" t="s">
        <v>23</v>
      </c>
      <c r="E4" s="61"/>
      <c r="F4" s="58"/>
      <c r="G4" s="6" t="s">
        <v>88</v>
      </c>
      <c r="H4" s="6" t="s">
        <v>23</v>
      </c>
      <c r="I4" s="61"/>
      <c r="J4" s="59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60</v>
      </c>
      <c r="E5" s="9">
        <v>100</v>
      </c>
      <c r="F5" s="9">
        <f>F6+F7+F8</f>
        <v>1210406.62</v>
      </c>
      <c r="G5" s="35" t="s">
        <v>60</v>
      </c>
      <c r="H5" s="35" t="s">
        <v>60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61</v>
      </c>
      <c r="E6" s="1">
        <f>B6/B$5*100</f>
        <v>38.623261620250055</v>
      </c>
      <c r="F6" s="36">
        <v>550828.65</v>
      </c>
      <c r="G6" s="16" t="s">
        <v>61</v>
      </c>
      <c r="H6" s="16" t="s">
        <v>61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61</v>
      </c>
      <c r="E7" s="1">
        <f>B7/B$5*100</f>
        <v>14.528961459971887</v>
      </c>
      <c r="F7" s="36">
        <v>139972.12</v>
      </c>
      <c r="G7" s="16" t="s">
        <v>61</v>
      </c>
      <c r="H7" s="16" t="s">
        <v>61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61</v>
      </c>
      <c r="E8" s="1">
        <f>B8/B$5*100</f>
        <v>46.84777691977805</v>
      </c>
      <c r="F8" s="37">
        <v>519605.85</v>
      </c>
      <c r="G8" s="17" t="s">
        <v>61</v>
      </c>
      <c r="H8" s="17" t="s">
        <v>61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4.2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95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89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90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91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92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93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94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5">
      <c r="B21" s="24"/>
      <c r="C21" s="24"/>
      <c r="D21" s="24"/>
      <c r="E21" s="24"/>
      <c r="F21" s="24"/>
      <c r="G21" s="24"/>
      <c r="H21" s="24"/>
      <c r="I21" s="24"/>
    </row>
    <row r="22" spans="2:9" ht="15">
      <c r="B22" s="24"/>
      <c r="C22" s="24"/>
      <c r="D22" s="24"/>
      <c r="E22" s="24"/>
      <c r="F22" s="24"/>
      <c r="G22" s="24"/>
      <c r="H22" s="24"/>
      <c r="I22" s="24"/>
    </row>
    <row r="23" spans="2:9" ht="15">
      <c r="B23" s="24"/>
      <c r="C23" s="24"/>
      <c r="D23" s="24"/>
      <c r="E23" s="24"/>
      <c r="F23" s="24"/>
      <c r="G23" s="24"/>
      <c r="H23" s="24"/>
      <c r="I23" s="24"/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5">
      <c r="B25" s="24"/>
      <c r="C25" s="24"/>
      <c r="D25" s="24"/>
      <c r="E25" s="24"/>
      <c r="F25" s="24"/>
      <c r="G25" s="24"/>
      <c r="H25" s="24"/>
      <c r="I25" s="24"/>
    </row>
    <row r="26" spans="2:9" ht="15">
      <c r="B26" s="24"/>
      <c r="C26" s="24"/>
      <c r="D26" s="24"/>
      <c r="E26" s="24"/>
      <c r="F26" s="24"/>
      <c r="G26" s="24"/>
      <c r="H26" s="24"/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4"/>
      <c r="C28" s="24"/>
      <c r="D28" s="24"/>
      <c r="E28" s="24"/>
      <c r="F28" s="24"/>
      <c r="G28" s="24"/>
      <c r="H28" s="24"/>
      <c r="I28" s="24"/>
    </row>
    <row r="29" spans="2:9" ht="15">
      <c r="B29" s="24"/>
      <c r="C29" s="24"/>
      <c r="D29" s="24"/>
      <c r="E29" s="24"/>
      <c r="F29" s="24"/>
      <c r="G29" s="24"/>
      <c r="H29" s="24"/>
      <c r="I29" s="24"/>
    </row>
    <row r="30" spans="2:9" ht="15">
      <c r="B30" s="24"/>
      <c r="C30" s="24"/>
      <c r="D30" s="24"/>
      <c r="E30" s="24"/>
      <c r="F30" s="24"/>
      <c r="G30" s="24"/>
      <c r="H30" s="24"/>
      <c r="I30" s="24"/>
    </row>
    <row r="31" spans="2:9" ht="15">
      <c r="B31" s="24"/>
      <c r="C31" s="24"/>
      <c r="D31" s="24"/>
      <c r="E31" s="24"/>
      <c r="F31" s="24"/>
      <c r="G31" s="24"/>
      <c r="H31" s="24"/>
      <c r="I31" s="24"/>
    </row>
    <row r="32" spans="2:9" ht="15">
      <c r="B32" s="24"/>
      <c r="C32" s="24"/>
      <c r="D32" s="24"/>
      <c r="E32" s="24"/>
      <c r="F32" s="24"/>
      <c r="G32" s="24"/>
      <c r="H32" s="24"/>
      <c r="I32" s="24"/>
    </row>
    <row r="33" spans="2:9" ht="15">
      <c r="B33" s="24"/>
      <c r="C33" s="24"/>
      <c r="D33" s="24"/>
      <c r="E33" s="24"/>
      <c r="F33" s="24"/>
      <c r="G33" s="24"/>
      <c r="H33" s="24"/>
      <c r="I33" s="24"/>
    </row>
    <row r="34" spans="2:9" ht="15">
      <c r="B34" s="24"/>
      <c r="C34" s="24"/>
      <c r="D34" s="24"/>
      <c r="E34" s="24"/>
      <c r="F34" s="24"/>
      <c r="G34" s="24"/>
      <c r="H34" s="24"/>
      <c r="I34" s="24"/>
    </row>
    <row r="35" spans="2:9" ht="15">
      <c r="B35" s="24"/>
      <c r="C35" s="24"/>
      <c r="D35" s="24"/>
      <c r="E35" s="24"/>
      <c r="F35" s="24"/>
      <c r="G35" s="24"/>
      <c r="H35" s="24"/>
      <c r="I35" s="24"/>
    </row>
    <row r="36" spans="2:9" ht="15">
      <c r="B36" s="24"/>
      <c r="C36" s="24"/>
      <c r="D36" s="24"/>
      <c r="E36" s="24"/>
      <c r="F36" s="24"/>
      <c r="G36" s="24"/>
      <c r="H36" s="24"/>
      <c r="I36" s="24"/>
    </row>
    <row r="37" spans="2:9" ht="15">
      <c r="B37" s="24"/>
      <c r="C37" s="24"/>
      <c r="D37" s="24"/>
      <c r="E37" s="24"/>
      <c r="F37" s="24"/>
      <c r="G37" s="24"/>
      <c r="H37" s="24"/>
      <c r="I37" s="24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39" spans="2:9" ht="15">
      <c r="B39" s="24"/>
      <c r="C39" s="24"/>
      <c r="D39" s="24"/>
      <c r="E39" s="24"/>
      <c r="F39" s="24"/>
      <c r="G39" s="24"/>
      <c r="H39" s="24"/>
      <c r="I39" s="24"/>
    </row>
    <row r="40" spans="2:9" ht="15">
      <c r="B40" s="24"/>
      <c r="C40" s="24"/>
      <c r="D40" s="24"/>
      <c r="E40" s="24"/>
      <c r="F40" s="24"/>
      <c r="G40" s="24"/>
      <c r="H40" s="24"/>
      <c r="I40" s="24"/>
    </row>
    <row r="41" spans="2:9" ht="15">
      <c r="B41" s="24"/>
      <c r="C41" s="24"/>
      <c r="D41" s="24"/>
      <c r="E41" s="24"/>
      <c r="F41" s="24"/>
      <c r="G41" s="24"/>
      <c r="H41" s="24"/>
      <c r="I41" s="24"/>
    </row>
    <row r="42" spans="2:9" ht="15">
      <c r="B42" s="24"/>
      <c r="C42" s="24"/>
      <c r="D42" s="24"/>
      <c r="E42" s="24"/>
      <c r="F42" s="24"/>
      <c r="G42" s="24"/>
      <c r="H42" s="24"/>
      <c r="I42" s="24"/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Фомина Мария Александровна</cp:lastModifiedBy>
  <cp:lastPrinted>2016-05-12T07:03:39Z</cp:lastPrinted>
  <dcterms:created xsi:type="dcterms:W3CDTF">2002-03-11T10:22:12Z</dcterms:created>
  <dcterms:modified xsi:type="dcterms:W3CDTF">2016-05-19T05:23:27Z</dcterms:modified>
  <cp:category/>
  <cp:version/>
  <cp:contentType/>
  <cp:contentStatus/>
</cp:coreProperties>
</file>